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ЛОЛ 2025\"/>
    </mc:Choice>
  </mc:AlternateContent>
  <bookViews>
    <workbookView xWindow="0" yWindow="0" windowWidth="23040" windowHeight="9192" activeTab="1"/>
  </bookViews>
  <sheets>
    <sheet name="7-11 лет " sheetId="5" r:id="rId1"/>
    <sheet name="12 лет и старше " sheetId="4" r:id="rId2"/>
  </sheets>
  <calcPr calcId="162913"/>
</workbook>
</file>

<file path=xl/calcChain.xml><?xml version="1.0" encoding="utf-8"?>
<calcChain xmlns="http://schemas.openxmlformats.org/spreadsheetml/2006/main">
  <c r="G69" i="5" l="1"/>
  <c r="G42" i="5" l="1"/>
  <c r="G3" i="4"/>
  <c r="G2" i="4"/>
  <c r="D153" i="4" l="1"/>
  <c r="E153" i="4"/>
  <c r="F153" i="4"/>
  <c r="F169" i="4" s="1"/>
  <c r="G153" i="4"/>
  <c r="G169" i="4" s="1"/>
  <c r="C153" i="4"/>
  <c r="C169" i="4" s="1"/>
  <c r="D145" i="4"/>
  <c r="E145" i="4"/>
  <c r="F145" i="4"/>
  <c r="G145" i="4"/>
  <c r="C145" i="4"/>
  <c r="D139" i="4"/>
  <c r="E139" i="4"/>
  <c r="F139" i="4"/>
  <c r="G139" i="4"/>
  <c r="C139" i="4"/>
  <c r="D130" i="4"/>
  <c r="E130" i="4"/>
  <c r="F130" i="4"/>
  <c r="G130" i="4"/>
  <c r="C130" i="4"/>
  <c r="D124" i="4"/>
  <c r="E124" i="4"/>
  <c r="F124" i="4"/>
  <c r="G124" i="4"/>
  <c r="C124" i="4"/>
  <c r="D117" i="4"/>
  <c r="E117" i="4"/>
  <c r="F117" i="4"/>
  <c r="G117" i="4"/>
  <c r="C117" i="4"/>
  <c r="D111" i="4"/>
  <c r="E111" i="4"/>
  <c r="F111" i="4"/>
  <c r="G111" i="4"/>
  <c r="C111" i="4"/>
  <c r="D103" i="4"/>
  <c r="E103" i="4"/>
  <c r="F103" i="4"/>
  <c r="G103" i="4"/>
  <c r="C103" i="4"/>
  <c r="D96" i="4"/>
  <c r="E96" i="4"/>
  <c r="F96" i="4"/>
  <c r="G96" i="4"/>
  <c r="C96" i="4"/>
  <c r="D88" i="4"/>
  <c r="E88" i="4"/>
  <c r="F88" i="4"/>
  <c r="G88" i="4"/>
  <c r="C88" i="4"/>
  <c r="D82" i="4"/>
  <c r="E82" i="4"/>
  <c r="F82" i="4"/>
  <c r="G82" i="4"/>
  <c r="C82" i="4"/>
  <c r="D75" i="4"/>
  <c r="E75" i="4"/>
  <c r="F75" i="4"/>
  <c r="G75" i="4"/>
  <c r="C75" i="4"/>
  <c r="D69" i="4"/>
  <c r="E69" i="4"/>
  <c r="F69" i="4"/>
  <c r="G69" i="4"/>
  <c r="C69" i="4"/>
  <c r="D62" i="4"/>
  <c r="E62" i="4"/>
  <c r="F62" i="4"/>
  <c r="G62" i="4"/>
  <c r="C62" i="4"/>
  <c r="D56" i="4"/>
  <c r="E56" i="4"/>
  <c r="F56" i="4"/>
  <c r="G56" i="4"/>
  <c r="C56" i="4"/>
  <c r="D48" i="4"/>
  <c r="E48" i="4"/>
  <c r="F48" i="4"/>
  <c r="G48" i="4"/>
  <c r="C48" i="4"/>
  <c r="D42" i="4"/>
  <c r="E42" i="4"/>
  <c r="F42" i="4"/>
  <c r="G42" i="4"/>
  <c r="C42" i="4"/>
  <c r="D34" i="4"/>
  <c r="E34" i="4"/>
  <c r="F34" i="4"/>
  <c r="G34" i="4"/>
  <c r="C34" i="4"/>
  <c r="D28" i="4"/>
  <c r="E28" i="4"/>
  <c r="F28" i="4"/>
  <c r="G28" i="4"/>
  <c r="C28" i="4"/>
  <c r="D19" i="4"/>
  <c r="E19" i="4"/>
  <c r="F19" i="4"/>
  <c r="G19" i="4"/>
  <c r="C19" i="4"/>
  <c r="D153" i="5"/>
  <c r="E153" i="5"/>
  <c r="F153" i="5"/>
  <c r="G153" i="5"/>
  <c r="C153" i="5"/>
  <c r="D145" i="5"/>
  <c r="E145" i="5"/>
  <c r="F145" i="5"/>
  <c r="G145" i="5"/>
  <c r="C145" i="5"/>
  <c r="D139" i="5"/>
  <c r="E139" i="5"/>
  <c r="F139" i="5"/>
  <c r="G139" i="5"/>
  <c r="C139" i="5"/>
  <c r="D130" i="5"/>
  <c r="E130" i="5"/>
  <c r="F130" i="5"/>
  <c r="G130" i="5"/>
  <c r="C130" i="5"/>
  <c r="D124" i="5"/>
  <c r="E124" i="5"/>
  <c r="F124" i="5"/>
  <c r="G124" i="5"/>
  <c r="C124" i="5"/>
  <c r="D117" i="5"/>
  <c r="E117" i="5"/>
  <c r="F117" i="5"/>
  <c r="G117" i="5"/>
  <c r="C117" i="5"/>
  <c r="D111" i="5"/>
  <c r="E111" i="5"/>
  <c r="F111" i="5"/>
  <c r="G111" i="5"/>
  <c r="C111" i="5"/>
  <c r="D103" i="5"/>
  <c r="E103" i="5"/>
  <c r="F103" i="5"/>
  <c r="G103" i="5"/>
  <c r="C103" i="5"/>
  <c r="D96" i="5"/>
  <c r="E96" i="5"/>
  <c r="F96" i="5"/>
  <c r="G96" i="5"/>
  <c r="C96" i="5"/>
  <c r="D88" i="5"/>
  <c r="E88" i="5"/>
  <c r="F88" i="5"/>
  <c r="G88" i="5"/>
  <c r="C88" i="5"/>
  <c r="D82" i="5"/>
  <c r="E82" i="5"/>
  <c r="F82" i="5"/>
  <c r="G82" i="5"/>
  <c r="C82" i="5"/>
  <c r="D75" i="5"/>
  <c r="E75" i="5"/>
  <c r="F75" i="5"/>
  <c r="G75" i="5"/>
  <c r="C75" i="5"/>
  <c r="D69" i="5"/>
  <c r="E69" i="5"/>
  <c r="F69" i="5"/>
  <c r="C69" i="5"/>
  <c r="D62" i="5"/>
  <c r="E62" i="5"/>
  <c r="F62" i="5"/>
  <c r="G62" i="5"/>
  <c r="G70" i="5" s="1"/>
  <c r="C62" i="5"/>
  <c r="D56" i="5"/>
  <c r="E56" i="5"/>
  <c r="F56" i="5"/>
  <c r="G56" i="5"/>
  <c r="C56" i="5"/>
  <c r="D48" i="5"/>
  <c r="E48" i="5"/>
  <c r="F48" i="5"/>
  <c r="G48" i="5"/>
  <c r="C48" i="5"/>
  <c r="D42" i="5"/>
  <c r="E42" i="5"/>
  <c r="F42" i="5"/>
  <c r="C42" i="5"/>
  <c r="D34" i="5"/>
  <c r="E34" i="5"/>
  <c r="F34" i="5"/>
  <c r="G34" i="5"/>
  <c r="G43" i="5" s="1"/>
  <c r="C34" i="5"/>
  <c r="D28" i="5"/>
  <c r="E28" i="5"/>
  <c r="F28" i="5"/>
  <c r="G28" i="5"/>
  <c r="C28" i="5"/>
  <c r="D19" i="5"/>
  <c r="E19" i="5"/>
  <c r="F19" i="5"/>
  <c r="G19" i="5"/>
  <c r="C19" i="5"/>
  <c r="G165" i="5" l="1"/>
  <c r="E165" i="5"/>
  <c r="G169" i="5"/>
  <c r="F165" i="4"/>
  <c r="D140" i="5"/>
  <c r="F154" i="5"/>
  <c r="F169" i="5"/>
  <c r="E165" i="4"/>
  <c r="D154" i="5"/>
  <c r="D169" i="5"/>
  <c r="D165" i="5"/>
  <c r="C165" i="5"/>
  <c r="C173" i="5" s="1"/>
  <c r="E169" i="5"/>
  <c r="D165" i="4"/>
  <c r="F165" i="5"/>
  <c r="C165" i="4"/>
  <c r="C173" i="4" s="1"/>
  <c r="E169" i="4"/>
  <c r="C169" i="5"/>
  <c r="G165" i="4"/>
  <c r="D169" i="4"/>
  <c r="F125" i="5"/>
  <c r="E154" i="5"/>
  <c r="F154" i="4"/>
  <c r="E154" i="4"/>
  <c r="E155" i="4" s="1"/>
  <c r="C125" i="4"/>
  <c r="D154" i="4"/>
  <c r="D83" i="4"/>
  <c r="C97" i="4"/>
  <c r="F140" i="4"/>
  <c r="C154" i="4"/>
  <c r="G154" i="4"/>
  <c r="C140" i="4"/>
  <c r="G140" i="4"/>
  <c r="E140" i="4"/>
  <c r="D140" i="4"/>
  <c r="G97" i="4"/>
  <c r="G125" i="4"/>
  <c r="D112" i="4"/>
  <c r="F125" i="4"/>
  <c r="E29" i="4"/>
  <c r="E125" i="4"/>
  <c r="D125" i="4"/>
  <c r="C112" i="4"/>
  <c r="E97" i="4"/>
  <c r="G112" i="4"/>
  <c r="D97" i="4"/>
  <c r="F112" i="4"/>
  <c r="E112" i="4"/>
  <c r="F97" i="4"/>
  <c r="D70" i="4"/>
  <c r="F83" i="4"/>
  <c r="E83" i="4"/>
  <c r="F57" i="4"/>
  <c r="E57" i="4"/>
  <c r="G70" i="4"/>
  <c r="C83" i="4"/>
  <c r="E70" i="4"/>
  <c r="G83" i="4"/>
  <c r="F70" i="4"/>
  <c r="G43" i="4"/>
  <c r="D29" i="4"/>
  <c r="F43" i="4"/>
  <c r="C57" i="4"/>
  <c r="C70" i="4"/>
  <c r="G57" i="4"/>
  <c r="C29" i="4"/>
  <c r="D57" i="4"/>
  <c r="C43" i="4"/>
  <c r="E43" i="4"/>
  <c r="D43" i="4"/>
  <c r="G29" i="4"/>
  <c r="F29" i="4"/>
  <c r="D125" i="5"/>
  <c r="E125" i="5"/>
  <c r="G140" i="5"/>
  <c r="F140" i="5"/>
  <c r="C154" i="5"/>
  <c r="E140" i="5"/>
  <c r="G154" i="5"/>
  <c r="G112" i="5"/>
  <c r="D97" i="5"/>
  <c r="F112" i="5"/>
  <c r="C125" i="5"/>
  <c r="C140" i="5"/>
  <c r="G125" i="5"/>
  <c r="C112" i="5"/>
  <c r="E112" i="5"/>
  <c r="F83" i="5"/>
  <c r="D112" i="5"/>
  <c r="C97" i="5"/>
  <c r="G97" i="5"/>
  <c r="F97" i="5"/>
  <c r="E97" i="5"/>
  <c r="E70" i="5"/>
  <c r="E57" i="5"/>
  <c r="D83" i="5"/>
  <c r="F70" i="5"/>
  <c r="C83" i="5"/>
  <c r="D57" i="5"/>
  <c r="G83" i="5"/>
  <c r="D70" i="5"/>
  <c r="E83" i="5"/>
  <c r="C57" i="5"/>
  <c r="D29" i="5"/>
  <c r="F57" i="5"/>
  <c r="C70" i="5"/>
  <c r="G57" i="5"/>
  <c r="C43" i="5"/>
  <c r="F43" i="5"/>
  <c r="E43" i="5"/>
  <c r="D43" i="5"/>
  <c r="C29" i="5"/>
  <c r="G29" i="5"/>
  <c r="F29" i="5"/>
  <c r="E29" i="5"/>
  <c r="E173" i="5"/>
  <c r="F173" i="5"/>
  <c r="G155" i="5" l="1"/>
  <c r="G155" i="4"/>
  <c r="F155" i="4"/>
  <c r="C155" i="4"/>
  <c r="E155" i="5"/>
  <c r="E156" i="5" s="1"/>
  <c r="E170" i="5" s="1"/>
  <c r="F155" i="5"/>
  <c r="C155" i="5"/>
  <c r="C156" i="5" s="1"/>
  <c r="D155" i="4"/>
  <c r="D156" i="4" s="1"/>
  <c r="D155" i="5"/>
  <c r="G173" i="5"/>
  <c r="D173" i="5"/>
  <c r="F170" i="4"/>
  <c r="F173" i="4"/>
  <c r="F174" i="4" s="1"/>
  <c r="E170" i="4"/>
  <c r="E173" i="4"/>
  <c r="G170" i="4"/>
  <c r="G173" i="4"/>
  <c r="G174" i="4" s="1"/>
  <c r="D170" i="4"/>
  <c r="D173" i="4"/>
  <c r="D174" i="4" s="1"/>
  <c r="G156" i="4"/>
  <c r="F156" i="4"/>
  <c r="C156" i="4"/>
  <c r="E156" i="4"/>
  <c r="D156" i="5"/>
  <c r="D170" i="5" s="1"/>
  <c r="G166" i="4"/>
  <c r="E166" i="4"/>
  <c r="E174" i="4"/>
  <c r="D166" i="4"/>
  <c r="F166" i="4"/>
  <c r="F156" i="5"/>
  <c r="F170" i="5" s="1"/>
  <c r="G156" i="5"/>
  <c r="G170" i="5" s="1"/>
  <c r="D166" i="5"/>
  <c r="F166" i="5"/>
  <c r="G166" i="5"/>
  <c r="E166" i="5"/>
  <c r="D174" i="5" l="1"/>
  <c r="F174" i="5"/>
  <c r="G174" i="5"/>
  <c r="E174" i="5"/>
</calcChain>
</file>

<file path=xl/sharedStrings.xml><?xml version="1.0" encoding="utf-8"?>
<sst xmlns="http://schemas.openxmlformats.org/spreadsheetml/2006/main" count="498" uniqueCount="163">
  <si>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</si>
  <si>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</si>
  <si>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</si>
  <si>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</si>
  <si>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</si>
  <si>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</si>
  <si>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</si>
  <si>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Среднесуточное содержание витаминов и микроэлементов в меню:</t>
  </si>
  <si>
    <t>витамины</t>
  </si>
  <si>
    <t>минеральные вещества</t>
  </si>
  <si>
    <t>C (мг/сут)</t>
  </si>
  <si>
    <t>B1 (мг/сут)</t>
  </si>
  <si>
    <t>B2 (мг/сут)</t>
  </si>
  <si>
    <t>A (рет.экв/сут)</t>
  </si>
  <si>
    <t>D (мкг/сут)</t>
  </si>
  <si>
    <t>Кальций (мг/сут)</t>
  </si>
  <si>
    <t>Фосфор (мг/сут)</t>
  </si>
  <si>
    <t>Магний (мг/сут)</t>
  </si>
  <si>
    <t>Железо (мг/сут)</t>
  </si>
  <si>
    <t>Фтор (мг/сут)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</si>
  <si>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</si>
  <si>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</si>
  <si>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</si>
  <si>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</si>
  <si>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</si>
  <si>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</si>
  <si>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рисовая молочная жидкая</t>
  </si>
  <si>
    <t>Булочка школьная</t>
  </si>
  <si>
    <t>Чай с сахаром</t>
  </si>
  <si>
    <t>ИТОГО ЗА ЗАВТРАК</t>
  </si>
  <si>
    <t>ОБЕД</t>
  </si>
  <si>
    <t>Икра свекольная</t>
  </si>
  <si>
    <t>Суп картофельный с бобовыми на курином бульоне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</si>
  <si>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</si>
  <si>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</si>
  <si>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</si>
  <si>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</si>
  <si>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</si>
  <si>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</si>
  <si>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</si>
  <si>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ИТОГО ЗА ДЕНЬ:</t>
  </si>
  <si>
    <t>День 2</t>
  </si>
  <si>
    <t>Запеканка из творога (с соусом)</t>
  </si>
  <si>
    <t>Фрукт свежий, сезонный</t>
  </si>
  <si>
    <t>Чай с лимоном и сахаром</t>
  </si>
  <si>
    <t>Икра кабачковая (промышленного производства)</t>
  </si>
  <si>
    <t>Свекольник</t>
  </si>
  <si>
    <t>Рыба  под маринадом</t>
  </si>
  <si>
    <t>426.1</t>
  </si>
  <si>
    <t>Картофель отварной с маслом</t>
  </si>
  <si>
    <t>Напиток из шиповника</t>
  </si>
  <si>
    <t>День 3</t>
  </si>
  <si>
    <t>Каша манная вязкая</t>
  </si>
  <si>
    <t>Плюшка новомосковская</t>
  </si>
  <si>
    <t>494.3</t>
  </si>
  <si>
    <t>Чай с яблоком</t>
  </si>
  <si>
    <t>Свекла отварная</t>
  </si>
  <si>
    <t>155.3</t>
  </si>
  <si>
    <t>Суп картофельный  с рисом на курином бульоне</t>
  </si>
  <si>
    <t>99.1</t>
  </si>
  <si>
    <t>418.1</t>
  </si>
  <si>
    <t>Каша из гороха с маслом</t>
  </si>
  <si>
    <t>511.7</t>
  </si>
  <si>
    <t>Напиток ягодный</t>
  </si>
  <si>
    <t>День 4</t>
  </si>
  <si>
    <t>Каша из хлопьев овсяных "Геркулес" жидкая</t>
  </si>
  <si>
    <t>Булочка домашняя</t>
  </si>
  <si>
    <t>Морковь отварная</t>
  </si>
  <si>
    <t>Суп картофельный с макаронными изделиями на курином бульоне</t>
  </si>
  <si>
    <t>Рагу из птицы</t>
  </si>
  <si>
    <t>День 5</t>
  </si>
  <si>
    <t>Каша пшенная молочная жидкая</t>
  </si>
  <si>
    <t>142.2</t>
  </si>
  <si>
    <t>Щи из свежей капусты с картофелем на мясном бульоне</t>
  </si>
  <si>
    <t>Плов со свининой</t>
  </si>
  <si>
    <t>Булочка ванильная</t>
  </si>
  <si>
    <t>146.1</t>
  </si>
  <si>
    <t>Суп картофельный с клецками вегетарианский</t>
  </si>
  <si>
    <t>128.2</t>
  </si>
  <si>
    <t>Борщ с капустой и картофелем на курином бульоне</t>
  </si>
  <si>
    <t>405.2</t>
  </si>
  <si>
    <t>Соус Болоньезе</t>
  </si>
  <si>
    <t>День 8</t>
  </si>
  <si>
    <t>302.1</t>
  </si>
  <si>
    <t>Омлет с зеленым горошком</t>
  </si>
  <si>
    <t>Батон нарезной</t>
  </si>
  <si>
    <t>Суп картофельный с бобовыми на мясном бульоне</t>
  </si>
  <si>
    <t>367.2</t>
  </si>
  <si>
    <t>Гуляш из отварной свинины</t>
  </si>
  <si>
    <t>Рис отварной</t>
  </si>
  <si>
    <t>День 9</t>
  </si>
  <si>
    <t>134.1</t>
  </si>
  <si>
    <t>Рассольник ленинградский на курином бульоне</t>
  </si>
  <si>
    <t>Жаркое из птицы</t>
  </si>
  <si>
    <t>День 10</t>
  </si>
  <si>
    <t>157.1</t>
  </si>
  <si>
    <t>Суп-лапша домашняя на курином бульоне</t>
  </si>
  <si>
    <t>372.2</t>
  </si>
  <si>
    <t>Голубцы ленивые из кур</t>
  </si>
  <si>
    <t>Каша пшеничная</t>
  </si>
  <si>
    <t>Макаронные изделия, запеченные с сыром</t>
  </si>
  <si>
    <t>Рыба, тушенная в томатном соусе с овощами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</si>
  <si>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</si>
  <si>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</si>
  <si>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</si>
  <si>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</si>
  <si>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</si>
  <si>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</si>
  <si>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</si>
  <si>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12 лет и старше </t>
  </si>
  <si>
    <t xml:space="preserve">7-11 лет </t>
  </si>
  <si>
    <t>Котлета куриная</t>
  </si>
  <si>
    <t xml:space="preserve">Котлета куриная 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</si>
  <si>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</si>
  <si>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</si>
  <si>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</si>
  <si>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</si>
  <si>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</si>
  <si>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</si>
  <si>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</si>
  <si>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</si>
  <si>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</si>
  <si>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</si>
  <si>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</si>
  <si>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</si>
  <si>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Доля суточной потребности в пищевых веществах обеда  30-35%</t>
  </si>
  <si>
    <t>Доля суточной потребности в пищевых веществах 60-75%:</t>
  </si>
  <si>
    <t>16,94-21,18</t>
  </si>
  <si>
    <t>17,38-21,72</t>
  </si>
  <si>
    <t>73,7-92,12</t>
  </si>
  <si>
    <t>517-646,25</t>
  </si>
  <si>
    <t>25,41-29,65</t>
  </si>
  <si>
    <t>26,07-30,42</t>
  </si>
  <si>
    <t>110,55-128,98</t>
  </si>
  <si>
    <t>775,5-904,75</t>
  </si>
  <si>
    <t>Норма завтрак , обед, полдник 60-75% с учётом дополнения к рациону 10%</t>
  </si>
  <si>
    <t>19,8-24,75</t>
  </si>
  <si>
    <t>20,24-25,3</t>
  </si>
  <si>
    <t>84,26-105,33</t>
  </si>
  <si>
    <t>598,4-748</t>
  </si>
  <si>
    <t>29,7-34,65</t>
  </si>
  <si>
    <t>30,36-35,42</t>
  </si>
  <si>
    <t>126,39-147,46</t>
  </si>
  <si>
    <t>897,6-1047,2</t>
  </si>
  <si>
    <t>Норма завтрак, обед, полдник 60-75% с учётом дополнения к рациону 10%</t>
  </si>
  <si>
    <t>42,35-50,83</t>
  </si>
  <si>
    <t>37,45-52,14</t>
  </si>
  <si>
    <t>184,25-221,1</t>
  </si>
  <si>
    <t>1292,5-1551</t>
  </si>
  <si>
    <t>49,5-59,4</t>
  </si>
  <si>
    <t>50,6-60,72</t>
  </si>
  <si>
    <t>252,78-252,79</t>
  </si>
  <si>
    <t>1496-1795,2</t>
  </si>
  <si>
    <t>Неделя 2 День 6</t>
  </si>
  <si>
    <t>День 7</t>
  </si>
  <si>
    <t>407.1</t>
  </si>
  <si>
    <t>144.1</t>
  </si>
  <si>
    <t>390.4</t>
  </si>
  <si>
    <t>117.2</t>
  </si>
  <si>
    <t>Средняя масса порций, Энергетическая ценность за 10 дней</t>
  </si>
  <si>
    <t>ООО "Саратовский Комбинат Школьного Питания"</t>
  </si>
  <si>
    <t>Выходец И.А.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</si>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</sst>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6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1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2" fillId="0" borderId="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right" wrapText="1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wrapText="1"/>
    </xf>
    <xf numFmtId="0" fontId="11" fillId="0" borderId="11" xfId="0" applyFont="1" applyFill="1" applyBorder="1" applyAlignment="1">
      <alignment horizontal="right" wrapText="1"/>
    </xf>
    <xf numFmtId="0" fontId="11" fillId="0" borderId="21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9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9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wrapText="1"/>
    </xf>
    <xf numFmtId="0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1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topLeftCell="A76" zoomScale="80" zoomScaleNormal="80" workbookViewId="0">
      <selection activeCell="B93" sqref="B93"/>
    </sheetView>
  </sheetViews>
  <sheetFormatPr defaultColWidth="9.109375" defaultRowHeight="13.2" x14ac:dyDescent="0.25"/>
  <cols>
    <col min="1" max="1" width="12.5546875" style="45" customWidth="1"/>
    <col min="2" max="2" width="55.33203125" style="77" customWidth="1"/>
    <col min="3" max="3" width="13.88671875" style="12" customWidth="1"/>
    <col min="4" max="4" width="12.6640625" style="47" customWidth="1"/>
    <col min="5" max="5" width="12" style="47" customWidth="1"/>
    <col min="6" max="6" width="11.6640625" style="47" customWidth="1"/>
    <col min="7" max="7" width="17" style="12" customWidth="1"/>
    <col min="8" max="8" width="15.6640625" style="12" customWidth="1"/>
    <col min="9" max="9" width="7.6640625" style="49" customWidth="1"/>
    <col min="10" max="16384" width="9.109375" style="49"/>
  </cols>
  <sheetData>
    <row r="1" spans="1:8" x14ac:dyDescent="0.25">
      <c r="B1" s="46" t="s">
        <v>104</v>
      </c>
      <c r="F1" s="48"/>
      <c r="H1" s="13" t="s">
        <v>108</v>
      </c>
    </row>
    <row r="2" spans="1:8" x14ac:dyDescent="0.25">
      <c r="B2" s="50"/>
      <c r="F2" s="48"/>
      <c r="G2" s="14" t="s">
        <v>160</v>
      </c>
      <c r="H2" s="14"/>
    </row>
    <row r="3" spans="1:8" x14ac:dyDescent="0.25">
      <c r="B3" s="51" t="s">
        <v>105</v>
      </c>
      <c r="F3" s="48"/>
      <c r="G3" s="15" t="s">
        <v>161</v>
      </c>
      <c r="H3" s="16" t="s">
        <v>105</v>
      </c>
    </row>
    <row r="4" spans="1:8" x14ac:dyDescent="0.25">
      <c r="B4" s="52" t="s">
        <v>106</v>
      </c>
      <c r="F4" s="48"/>
      <c r="G4" s="17"/>
      <c r="H4" s="18" t="s">
        <v>106</v>
      </c>
    </row>
    <row r="5" spans="1:8" x14ac:dyDescent="0.25">
      <c r="B5" s="53" t="s">
        <v>107</v>
      </c>
      <c r="F5" s="48"/>
      <c r="G5" s="19"/>
      <c r="H5" s="20" t="s">
        <v>107</v>
      </c>
    </row>
    <row r="9" spans="1:8" s="54" customFormat="1" x14ac:dyDescent="0.25">
      <c r="A9" s="88" t="s">
        <v>23</v>
      </c>
      <c r="B9" s="89"/>
      <c r="C9" s="89"/>
      <c r="D9" s="89"/>
      <c r="E9" s="89"/>
      <c r="F9" s="89"/>
      <c r="G9" s="89"/>
      <c r="H9" s="89"/>
    </row>
    <row r="10" spans="1:8" s="54" customFormat="1" x14ac:dyDescent="0.25">
      <c r="A10" s="55"/>
      <c r="C10" s="56"/>
      <c r="D10" s="57"/>
      <c r="E10" s="57"/>
      <c r="F10" s="57"/>
      <c r="G10" s="58"/>
      <c r="H10" s="58"/>
    </row>
    <row r="11" spans="1:8" s="54" customFormat="1" ht="24.75" customHeight="1" x14ac:dyDescent="0.25">
      <c r="A11" s="55" t="s">
        <v>4</v>
      </c>
      <c r="B11" s="54" t="s">
        <v>110</v>
      </c>
      <c r="C11" s="56"/>
      <c r="D11" s="57"/>
      <c r="E11" s="57"/>
      <c r="F11" s="57"/>
      <c r="G11" s="58"/>
      <c r="H11" s="58"/>
    </row>
    <row r="12" spans="1:8" s="54" customFormat="1" ht="13.8" thickBot="1" x14ac:dyDescent="0.3">
      <c r="A12" s="59"/>
      <c r="C12" s="56"/>
      <c r="D12" s="57"/>
      <c r="E12" s="57"/>
      <c r="F12" s="57"/>
      <c r="G12" s="58"/>
      <c r="H12" s="58"/>
    </row>
    <row r="13" spans="1:8" s="60" customFormat="1" ht="33" customHeight="1" x14ac:dyDescent="0.25">
      <c r="A13" s="95" t="s">
        <v>0</v>
      </c>
      <c r="B13" s="97" t="s">
        <v>1</v>
      </c>
      <c r="C13" s="99" t="s">
        <v>3</v>
      </c>
      <c r="D13" s="101" t="s">
        <v>5</v>
      </c>
      <c r="E13" s="101"/>
      <c r="F13" s="101"/>
      <c r="G13" s="102" t="s">
        <v>6</v>
      </c>
      <c r="H13" s="104" t="s">
        <v>2</v>
      </c>
    </row>
    <row r="14" spans="1:8" s="62" customFormat="1" ht="13.8" thickBot="1" x14ac:dyDescent="0.3">
      <c r="A14" s="96"/>
      <c r="B14" s="98"/>
      <c r="C14" s="100"/>
      <c r="D14" s="61" t="s">
        <v>20</v>
      </c>
      <c r="E14" s="61" t="s">
        <v>21</v>
      </c>
      <c r="F14" s="61" t="s">
        <v>22</v>
      </c>
      <c r="G14" s="103"/>
      <c r="H14" s="105"/>
    </row>
    <row r="15" spans="1:8" s="24" customFormat="1" ht="15" customHeight="1" x14ac:dyDescent="0.25">
      <c r="A15" s="90" t="s">
        <v>24</v>
      </c>
      <c r="B15" s="91"/>
      <c r="C15" s="91"/>
      <c r="D15" s="91"/>
      <c r="E15" s="91"/>
      <c r="F15" s="91"/>
      <c r="G15" s="91"/>
      <c r="H15" s="92"/>
    </row>
    <row r="16" spans="1:8" ht="15" customHeight="1" x14ac:dyDescent="0.25">
      <c r="A16" s="93" t="s">
        <v>25</v>
      </c>
      <c r="B16" s="63" t="s">
        <v>26</v>
      </c>
      <c r="C16" s="64">
        <v>200</v>
      </c>
      <c r="D16" s="65">
        <v>9.76</v>
      </c>
      <c r="E16" s="65">
        <v>15.58</v>
      </c>
      <c r="F16" s="65">
        <v>30.98</v>
      </c>
      <c r="G16" s="66">
        <v>223.16</v>
      </c>
      <c r="H16" s="67">
        <v>268</v>
      </c>
    </row>
    <row r="17" spans="1:8" ht="15" customHeight="1" x14ac:dyDescent="0.25">
      <c r="A17" s="93"/>
      <c r="B17" s="63" t="s">
        <v>27</v>
      </c>
      <c r="C17" s="64">
        <v>100</v>
      </c>
      <c r="D17" s="65">
        <v>7.24</v>
      </c>
      <c r="E17" s="65">
        <v>2.76</v>
      </c>
      <c r="F17" s="65">
        <v>53.31</v>
      </c>
      <c r="G17" s="66">
        <v>270.95</v>
      </c>
      <c r="H17" s="67">
        <v>574</v>
      </c>
    </row>
    <row r="18" spans="1:8" ht="15" customHeight="1" x14ac:dyDescent="0.25">
      <c r="A18" s="93"/>
      <c r="B18" s="63" t="s">
        <v>28</v>
      </c>
      <c r="C18" s="64">
        <v>200</v>
      </c>
      <c r="D18" s="65">
        <v>0.2</v>
      </c>
      <c r="E18" s="65">
        <v>0.06</v>
      </c>
      <c r="F18" s="65">
        <v>7.06</v>
      </c>
      <c r="G18" s="66">
        <v>28.04</v>
      </c>
      <c r="H18" s="67">
        <v>143</v>
      </c>
    </row>
    <row r="19" spans="1:8" s="24" customFormat="1" ht="15" customHeight="1" x14ac:dyDescent="0.25">
      <c r="A19" s="93" t="s">
        <v>29</v>
      </c>
      <c r="B19" s="94"/>
      <c r="C19" s="43">
        <f>SUM(C16:C18)</f>
        <v>500</v>
      </c>
      <c r="D19" s="43">
        <f t="shared" ref="D19:G19" si="0">SUM(D16:D18)</f>
        <v>17.2</v>
      </c>
      <c r="E19" s="43">
        <f t="shared" si="0"/>
        <v>18.399999999999999</v>
      </c>
      <c r="F19" s="43">
        <f t="shared" si="0"/>
        <v>91.350000000000009</v>
      </c>
      <c r="G19" s="43">
        <f t="shared" si="0"/>
        <v>522.15</v>
      </c>
      <c r="H19" s="68"/>
    </row>
    <row r="20" spans="1:8" ht="15" customHeight="1" x14ac:dyDescent="0.25">
      <c r="A20" s="93" t="s">
        <v>30</v>
      </c>
      <c r="B20" s="63" t="s">
        <v>31</v>
      </c>
      <c r="C20" s="64">
        <v>60</v>
      </c>
      <c r="D20" s="65">
        <v>0.89</v>
      </c>
      <c r="E20" s="65">
        <v>1.57</v>
      </c>
      <c r="F20" s="65">
        <v>5.92</v>
      </c>
      <c r="G20" s="66">
        <v>41.24</v>
      </c>
      <c r="H20" s="67">
        <v>119</v>
      </c>
    </row>
    <row r="21" spans="1:8" ht="15" customHeight="1" x14ac:dyDescent="0.25">
      <c r="A21" s="93"/>
      <c r="B21" s="63" t="s">
        <v>32</v>
      </c>
      <c r="C21" s="64">
        <v>200</v>
      </c>
      <c r="D21" s="65">
        <v>5.14</v>
      </c>
      <c r="E21" s="65">
        <v>4.5999999999999996</v>
      </c>
      <c r="F21" s="65">
        <v>17.48</v>
      </c>
      <c r="G21" s="66">
        <v>132.13999999999999</v>
      </c>
      <c r="H21" s="69" t="s">
        <v>156</v>
      </c>
    </row>
    <row r="22" spans="1:8" ht="15" customHeight="1" x14ac:dyDescent="0.25">
      <c r="A22" s="93"/>
      <c r="B22" s="63" t="s">
        <v>33</v>
      </c>
      <c r="C22" s="64">
        <v>90</v>
      </c>
      <c r="D22" s="65">
        <v>12.82</v>
      </c>
      <c r="E22" s="65">
        <v>17.12</v>
      </c>
      <c r="F22" s="65">
        <v>28.59</v>
      </c>
      <c r="G22" s="66">
        <v>246.96</v>
      </c>
      <c r="H22" s="69" t="s">
        <v>157</v>
      </c>
    </row>
    <row r="23" spans="1:8" ht="15" customHeight="1" x14ac:dyDescent="0.25">
      <c r="A23" s="93"/>
      <c r="B23" s="63" t="s">
        <v>34</v>
      </c>
      <c r="C23" s="64">
        <v>20</v>
      </c>
      <c r="D23" s="65">
        <v>0.1</v>
      </c>
      <c r="E23" s="65">
        <v>1.01</v>
      </c>
      <c r="F23" s="65">
        <v>1.05</v>
      </c>
      <c r="G23" s="66">
        <v>13.69</v>
      </c>
      <c r="H23" s="67">
        <v>453</v>
      </c>
    </row>
    <row r="24" spans="1:8" ht="15" customHeight="1" x14ac:dyDescent="0.25">
      <c r="A24" s="93"/>
      <c r="B24" s="63" t="s">
        <v>35</v>
      </c>
      <c r="C24" s="64">
        <v>150</v>
      </c>
      <c r="D24" s="65">
        <v>5.8</v>
      </c>
      <c r="E24" s="65">
        <v>2.91</v>
      </c>
      <c r="F24" s="65">
        <v>35.549999999999997</v>
      </c>
      <c r="G24" s="66">
        <v>191.4</v>
      </c>
      <c r="H24" s="67">
        <v>291</v>
      </c>
    </row>
    <row r="25" spans="1:8" ht="15" customHeight="1" x14ac:dyDescent="0.25">
      <c r="A25" s="93"/>
      <c r="B25" s="63" t="s">
        <v>36</v>
      </c>
      <c r="C25" s="64">
        <v>200</v>
      </c>
      <c r="D25" s="65">
        <v>0.08</v>
      </c>
      <c r="E25" s="65">
        <v>0</v>
      </c>
      <c r="F25" s="65">
        <v>10.62</v>
      </c>
      <c r="G25" s="66">
        <v>40.44</v>
      </c>
      <c r="H25" s="67">
        <v>508</v>
      </c>
    </row>
    <row r="26" spans="1:8" ht="15" customHeight="1" x14ac:dyDescent="0.25">
      <c r="A26" s="93"/>
      <c r="B26" s="63" t="s">
        <v>37</v>
      </c>
      <c r="C26" s="64">
        <v>30</v>
      </c>
      <c r="D26" s="65">
        <v>1.98</v>
      </c>
      <c r="E26" s="65">
        <v>0.27</v>
      </c>
      <c r="F26" s="65">
        <v>11.4</v>
      </c>
      <c r="G26" s="66">
        <v>59.7</v>
      </c>
      <c r="H26" s="67"/>
    </row>
    <row r="27" spans="1:8" ht="15" customHeight="1" x14ac:dyDescent="0.25">
      <c r="A27" s="93"/>
      <c r="B27" s="63" t="s">
        <v>38</v>
      </c>
      <c r="C27" s="64">
        <v>30</v>
      </c>
      <c r="D27" s="65">
        <v>1.98</v>
      </c>
      <c r="E27" s="65">
        <v>0.36</v>
      </c>
      <c r="F27" s="65">
        <v>10.02</v>
      </c>
      <c r="G27" s="66">
        <v>52.2</v>
      </c>
      <c r="H27" s="67"/>
    </row>
    <row r="28" spans="1:8" s="24" customFormat="1" ht="15" customHeight="1" x14ac:dyDescent="0.25">
      <c r="A28" s="93" t="s">
        <v>39</v>
      </c>
      <c r="B28" s="94"/>
      <c r="C28" s="43">
        <f>SUM(C20:C27)</f>
        <v>780</v>
      </c>
      <c r="D28" s="43">
        <f t="shared" ref="D28:G28" si="1">SUM(D20:D27)</f>
        <v>28.790000000000003</v>
      </c>
      <c r="E28" s="43">
        <f t="shared" si="1"/>
        <v>27.84</v>
      </c>
      <c r="F28" s="43">
        <f t="shared" si="1"/>
        <v>120.63</v>
      </c>
      <c r="G28" s="43">
        <f t="shared" si="1"/>
        <v>777.77000000000021</v>
      </c>
      <c r="H28" s="68"/>
    </row>
    <row r="29" spans="1:8" s="24" customFormat="1" ht="15" customHeight="1" thickBot="1" x14ac:dyDescent="0.3">
      <c r="A29" s="106" t="s">
        <v>40</v>
      </c>
      <c r="B29" s="107"/>
      <c r="C29" s="70">
        <f>C28+C19</f>
        <v>1280</v>
      </c>
      <c r="D29" s="70">
        <f t="shared" ref="D29:G29" si="2">D28+D19</f>
        <v>45.99</v>
      </c>
      <c r="E29" s="70">
        <f t="shared" si="2"/>
        <v>46.239999999999995</v>
      </c>
      <c r="F29" s="70">
        <f t="shared" si="2"/>
        <v>211.98000000000002</v>
      </c>
      <c r="G29" s="70">
        <f t="shared" si="2"/>
        <v>1299.92</v>
      </c>
      <c r="H29" s="71"/>
    </row>
    <row r="30" spans="1:8" s="24" customFormat="1" ht="15" customHeight="1" x14ac:dyDescent="0.25">
      <c r="A30" s="108" t="s">
        <v>41</v>
      </c>
      <c r="B30" s="109"/>
      <c r="C30" s="109"/>
      <c r="D30" s="109"/>
      <c r="E30" s="109"/>
      <c r="F30" s="109"/>
      <c r="G30" s="109"/>
      <c r="H30" s="110"/>
    </row>
    <row r="31" spans="1:8" ht="15" customHeight="1" x14ac:dyDescent="0.25">
      <c r="A31" s="93" t="s">
        <v>25</v>
      </c>
      <c r="B31" s="63" t="s">
        <v>42</v>
      </c>
      <c r="C31" s="64">
        <v>200</v>
      </c>
      <c r="D31" s="65">
        <v>19.579999999999998</v>
      </c>
      <c r="E31" s="65">
        <v>18.52</v>
      </c>
      <c r="F31" s="65">
        <v>57.76</v>
      </c>
      <c r="G31" s="66">
        <v>440.98</v>
      </c>
      <c r="H31" s="69" t="s">
        <v>158</v>
      </c>
    </row>
    <row r="32" spans="1:8" ht="15" customHeight="1" x14ac:dyDescent="0.25">
      <c r="A32" s="93"/>
      <c r="B32" s="63" t="s">
        <v>43</v>
      </c>
      <c r="C32" s="64">
        <v>100</v>
      </c>
      <c r="D32" s="65">
        <v>0.4</v>
      </c>
      <c r="E32" s="65">
        <v>0.4</v>
      </c>
      <c r="F32" s="65">
        <v>9.8000000000000007</v>
      </c>
      <c r="G32" s="66">
        <v>47</v>
      </c>
      <c r="H32" s="69"/>
    </row>
    <row r="33" spans="1:8" ht="15" customHeight="1" x14ac:dyDescent="0.25">
      <c r="A33" s="93"/>
      <c r="B33" s="63" t="s">
        <v>44</v>
      </c>
      <c r="C33" s="64">
        <v>200</v>
      </c>
      <c r="D33" s="65">
        <v>0.24</v>
      </c>
      <c r="E33" s="65">
        <v>0</v>
      </c>
      <c r="F33" s="65">
        <v>7.14</v>
      </c>
      <c r="G33" s="66">
        <v>29.8</v>
      </c>
      <c r="H33" s="67">
        <v>144</v>
      </c>
    </row>
    <row r="34" spans="1:8" s="24" customFormat="1" ht="15" customHeight="1" x14ac:dyDescent="0.25">
      <c r="A34" s="93" t="s">
        <v>29</v>
      </c>
      <c r="B34" s="94"/>
      <c r="C34" s="43">
        <f>SUM(C31:C33)</f>
        <v>500</v>
      </c>
      <c r="D34" s="43">
        <f t="shared" ref="D34:G34" si="3">SUM(D31:D33)</f>
        <v>20.219999999999995</v>
      </c>
      <c r="E34" s="43">
        <f t="shared" si="3"/>
        <v>18.919999999999998</v>
      </c>
      <c r="F34" s="43">
        <f t="shared" si="3"/>
        <v>74.7</v>
      </c>
      <c r="G34" s="43">
        <f t="shared" si="3"/>
        <v>517.78</v>
      </c>
      <c r="H34" s="68"/>
    </row>
    <row r="35" spans="1:8" ht="15" customHeight="1" x14ac:dyDescent="0.25">
      <c r="A35" s="93" t="s">
        <v>30</v>
      </c>
      <c r="B35" s="63" t="s">
        <v>45</v>
      </c>
      <c r="C35" s="64">
        <v>60</v>
      </c>
      <c r="D35" s="65">
        <v>0.72</v>
      </c>
      <c r="E35" s="65">
        <v>4.2</v>
      </c>
      <c r="F35" s="65">
        <v>4.4400000000000004</v>
      </c>
      <c r="G35" s="66">
        <v>58.2</v>
      </c>
      <c r="H35" s="67">
        <v>115</v>
      </c>
    </row>
    <row r="36" spans="1:8" ht="15" customHeight="1" x14ac:dyDescent="0.25">
      <c r="A36" s="93"/>
      <c r="B36" s="63" t="s">
        <v>46</v>
      </c>
      <c r="C36" s="64">
        <v>200</v>
      </c>
      <c r="D36" s="65">
        <v>4.68</v>
      </c>
      <c r="E36" s="65">
        <v>4.22</v>
      </c>
      <c r="F36" s="65">
        <v>13.4</v>
      </c>
      <c r="G36" s="66">
        <v>225.6</v>
      </c>
      <c r="H36" s="67">
        <v>131</v>
      </c>
    </row>
    <row r="37" spans="1:8" ht="15" customHeight="1" x14ac:dyDescent="0.25">
      <c r="A37" s="93"/>
      <c r="B37" s="63" t="s">
        <v>47</v>
      </c>
      <c r="C37" s="64">
        <v>90</v>
      </c>
      <c r="D37" s="65">
        <v>14.22</v>
      </c>
      <c r="E37" s="65">
        <v>14.24</v>
      </c>
      <c r="F37" s="65">
        <v>36.93</v>
      </c>
      <c r="G37" s="66">
        <v>195.99</v>
      </c>
      <c r="H37" s="67">
        <v>343</v>
      </c>
    </row>
    <row r="38" spans="1:8" ht="15" customHeight="1" x14ac:dyDescent="0.25">
      <c r="A38" s="93"/>
      <c r="B38" s="63" t="s">
        <v>49</v>
      </c>
      <c r="C38" s="64">
        <v>150</v>
      </c>
      <c r="D38" s="65">
        <v>3</v>
      </c>
      <c r="E38" s="65">
        <v>3.6</v>
      </c>
      <c r="F38" s="65">
        <v>24.45</v>
      </c>
      <c r="G38" s="66">
        <v>142.47</v>
      </c>
      <c r="H38" s="69" t="s">
        <v>48</v>
      </c>
    </row>
    <row r="39" spans="1:8" ht="15" customHeight="1" x14ac:dyDescent="0.25">
      <c r="A39" s="93"/>
      <c r="B39" s="63" t="s">
        <v>50</v>
      </c>
      <c r="C39" s="64">
        <v>200</v>
      </c>
      <c r="D39" s="65">
        <v>0.22</v>
      </c>
      <c r="E39" s="65">
        <v>0.1</v>
      </c>
      <c r="F39" s="65">
        <v>10.119999999999999</v>
      </c>
      <c r="G39" s="66">
        <v>41.8</v>
      </c>
      <c r="H39" s="67">
        <v>519</v>
      </c>
    </row>
    <row r="40" spans="1:8" ht="15" customHeight="1" x14ac:dyDescent="0.25">
      <c r="A40" s="93"/>
      <c r="B40" s="63" t="s">
        <v>37</v>
      </c>
      <c r="C40" s="64">
        <v>30</v>
      </c>
      <c r="D40" s="65">
        <v>1.98</v>
      </c>
      <c r="E40" s="65">
        <v>0.27</v>
      </c>
      <c r="F40" s="65">
        <v>11.4</v>
      </c>
      <c r="G40" s="66">
        <v>59.7</v>
      </c>
      <c r="H40" s="67"/>
    </row>
    <row r="41" spans="1:8" ht="15" customHeight="1" x14ac:dyDescent="0.25">
      <c r="A41" s="93"/>
      <c r="B41" s="63" t="s">
        <v>38</v>
      </c>
      <c r="C41" s="64">
        <v>30</v>
      </c>
      <c r="D41" s="65">
        <v>1.98</v>
      </c>
      <c r="E41" s="65">
        <v>0.36</v>
      </c>
      <c r="F41" s="65">
        <v>10.02</v>
      </c>
      <c r="G41" s="66">
        <v>52.2</v>
      </c>
      <c r="H41" s="67"/>
    </row>
    <row r="42" spans="1:8" s="24" customFormat="1" ht="15" customHeight="1" x14ac:dyDescent="0.25">
      <c r="A42" s="93" t="s">
        <v>39</v>
      </c>
      <c r="B42" s="94"/>
      <c r="C42" s="43">
        <f>SUM(C35:C41)</f>
        <v>760</v>
      </c>
      <c r="D42" s="43">
        <f t="shared" ref="D42:G42" si="4">SUM(D35:D41)</f>
        <v>26.8</v>
      </c>
      <c r="E42" s="43">
        <f t="shared" si="4"/>
        <v>26.990000000000002</v>
      </c>
      <c r="F42" s="43">
        <f t="shared" si="4"/>
        <v>110.76</v>
      </c>
      <c r="G42" s="43">
        <f t="shared" si="4"/>
        <v>775.96</v>
      </c>
      <c r="H42" s="68"/>
    </row>
    <row r="43" spans="1:8" s="24" customFormat="1" ht="15" customHeight="1" thickBot="1" x14ac:dyDescent="0.3">
      <c r="A43" s="106" t="s">
        <v>40</v>
      </c>
      <c r="B43" s="107"/>
      <c r="C43" s="70">
        <f>C42+C34</f>
        <v>1260</v>
      </c>
      <c r="D43" s="70">
        <f t="shared" ref="D43:G43" si="5">D42+D34</f>
        <v>47.019999999999996</v>
      </c>
      <c r="E43" s="70">
        <f t="shared" si="5"/>
        <v>45.91</v>
      </c>
      <c r="F43" s="70">
        <f t="shared" si="5"/>
        <v>185.46</v>
      </c>
      <c r="G43" s="70">
        <f t="shared" si="5"/>
        <v>1293.74</v>
      </c>
      <c r="H43" s="71"/>
    </row>
    <row r="44" spans="1:8" s="24" customFormat="1" ht="15" customHeight="1" x14ac:dyDescent="0.25">
      <c r="A44" s="108" t="s">
        <v>51</v>
      </c>
      <c r="B44" s="109"/>
      <c r="C44" s="109"/>
      <c r="D44" s="109"/>
      <c r="E44" s="109"/>
      <c r="F44" s="109"/>
      <c r="G44" s="109"/>
      <c r="H44" s="110"/>
    </row>
    <row r="45" spans="1:8" ht="15" customHeight="1" x14ac:dyDescent="0.25">
      <c r="A45" s="93" t="s">
        <v>25</v>
      </c>
      <c r="B45" s="63" t="s">
        <v>52</v>
      </c>
      <c r="C45" s="64">
        <v>200</v>
      </c>
      <c r="D45" s="65">
        <v>10.52</v>
      </c>
      <c r="E45" s="65">
        <v>14.1</v>
      </c>
      <c r="F45" s="65">
        <v>27.1</v>
      </c>
      <c r="G45" s="66">
        <v>245.66</v>
      </c>
      <c r="H45" s="67">
        <v>250</v>
      </c>
    </row>
    <row r="46" spans="1:8" ht="15" customHeight="1" x14ac:dyDescent="0.25">
      <c r="A46" s="93"/>
      <c r="B46" s="63" t="s">
        <v>53</v>
      </c>
      <c r="C46" s="64">
        <v>100</v>
      </c>
      <c r="D46" s="65">
        <v>7.59</v>
      </c>
      <c r="E46" s="65">
        <v>3.41</v>
      </c>
      <c r="F46" s="65">
        <v>53.82</v>
      </c>
      <c r="G46" s="66">
        <v>280.33999999999997</v>
      </c>
      <c r="H46" s="67">
        <v>270</v>
      </c>
    </row>
    <row r="47" spans="1:8" ht="15" customHeight="1" x14ac:dyDescent="0.25">
      <c r="A47" s="93"/>
      <c r="B47" s="63" t="s">
        <v>55</v>
      </c>
      <c r="C47" s="64">
        <v>200</v>
      </c>
      <c r="D47" s="65">
        <v>0.26</v>
      </c>
      <c r="E47" s="65">
        <v>0.06</v>
      </c>
      <c r="F47" s="65">
        <v>8.9</v>
      </c>
      <c r="G47" s="66">
        <v>36.92</v>
      </c>
      <c r="H47" s="69" t="s">
        <v>54</v>
      </c>
    </row>
    <row r="48" spans="1:8" s="24" customFormat="1" ht="15" customHeight="1" x14ac:dyDescent="0.25">
      <c r="A48" s="93" t="s">
        <v>29</v>
      </c>
      <c r="B48" s="94"/>
      <c r="C48" s="43">
        <f>SUM(C45:C47)</f>
        <v>500</v>
      </c>
      <c r="D48" s="43">
        <f t="shared" ref="D48:G48" si="6">SUM(D45:D47)</f>
        <v>18.37</v>
      </c>
      <c r="E48" s="43">
        <f t="shared" si="6"/>
        <v>17.569999999999997</v>
      </c>
      <c r="F48" s="43">
        <f t="shared" si="6"/>
        <v>89.820000000000007</v>
      </c>
      <c r="G48" s="43">
        <f t="shared" si="6"/>
        <v>562.91999999999996</v>
      </c>
      <c r="H48" s="68"/>
    </row>
    <row r="49" spans="1:8" ht="15" customHeight="1" x14ac:dyDescent="0.25">
      <c r="A49" s="93" t="s">
        <v>30</v>
      </c>
      <c r="B49" s="63" t="s">
        <v>56</v>
      </c>
      <c r="C49" s="64">
        <v>60</v>
      </c>
      <c r="D49" s="65">
        <v>0.9</v>
      </c>
      <c r="E49" s="65">
        <v>0.06</v>
      </c>
      <c r="F49" s="65">
        <v>5.28</v>
      </c>
      <c r="G49" s="66">
        <v>25.2</v>
      </c>
      <c r="H49" s="67">
        <v>17</v>
      </c>
    </row>
    <row r="50" spans="1:8" ht="15" customHeight="1" x14ac:dyDescent="0.25">
      <c r="A50" s="93"/>
      <c r="B50" s="63" t="s">
        <v>58</v>
      </c>
      <c r="C50" s="64">
        <v>200</v>
      </c>
      <c r="D50" s="65">
        <v>2.72</v>
      </c>
      <c r="E50" s="65">
        <v>4.4000000000000004</v>
      </c>
      <c r="F50" s="65">
        <v>15.22</v>
      </c>
      <c r="G50" s="66">
        <v>120.7</v>
      </c>
      <c r="H50" s="69" t="s">
        <v>57</v>
      </c>
    </row>
    <row r="51" spans="1:8" ht="15" customHeight="1" x14ac:dyDescent="0.25">
      <c r="A51" s="93"/>
      <c r="B51" s="63" t="s">
        <v>111</v>
      </c>
      <c r="C51" s="64">
        <v>90</v>
      </c>
      <c r="D51" s="65">
        <v>10.51</v>
      </c>
      <c r="E51" s="65">
        <v>11.68</v>
      </c>
      <c r="F51" s="65">
        <v>15.98</v>
      </c>
      <c r="G51" s="66">
        <v>235.9</v>
      </c>
      <c r="H51" s="69" t="s">
        <v>59</v>
      </c>
    </row>
    <row r="52" spans="1:8" ht="15" customHeight="1" x14ac:dyDescent="0.25">
      <c r="A52" s="93"/>
      <c r="B52" s="63" t="s">
        <v>61</v>
      </c>
      <c r="C52" s="64">
        <v>150</v>
      </c>
      <c r="D52" s="65">
        <v>10.9</v>
      </c>
      <c r="E52" s="65">
        <v>11.71</v>
      </c>
      <c r="F52" s="65">
        <v>45.91</v>
      </c>
      <c r="G52" s="66">
        <v>256.97000000000003</v>
      </c>
      <c r="H52" s="69" t="s">
        <v>60</v>
      </c>
    </row>
    <row r="53" spans="1:8" ht="15" customHeight="1" x14ac:dyDescent="0.25">
      <c r="A53" s="93"/>
      <c r="B53" s="63" t="s">
        <v>63</v>
      </c>
      <c r="C53" s="64">
        <v>200</v>
      </c>
      <c r="D53" s="65">
        <v>0.14000000000000001</v>
      </c>
      <c r="E53" s="65">
        <v>0.06</v>
      </c>
      <c r="F53" s="65">
        <v>8</v>
      </c>
      <c r="G53" s="66">
        <v>32.700000000000003</v>
      </c>
      <c r="H53" s="69" t="s">
        <v>62</v>
      </c>
    </row>
    <row r="54" spans="1:8" ht="15" customHeight="1" x14ac:dyDescent="0.25">
      <c r="A54" s="93"/>
      <c r="B54" s="63" t="s">
        <v>37</v>
      </c>
      <c r="C54" s="64">
        <v>30</v>
      </c>
      <c r="D54" s="65">
        <v>1.98</v>
      </c>
      <c r="E54" s="65">
        <v>0.27</v>
      </c>
      <c r="F54" s="65">
        <v>11.4</v>
      </c>
      <c r="G54" s="66">
        <v>59.7</v>
      </c>
      <c r="H54" s="67"/>
    </row>
    <row r="55" spans="1:8" ht="15" customHeight="1" x14ac:dyDescent="0.25">
      <c r="A55" s="93"/>
      <c r="B55" s="63" t="s">
        <v>38</v>
      </c>
      <c r="C55" s="64">
        <v>30</v>
      </c>
      <c r="D55" s="65">
        <v>1.98</v>
      </c>
      <c r="E55" s="65">
        <v>0.36</v>
      </c>
      <c r="F55" s="65">
        <v>10.02</v>
      </c>
      <c r="G55" s="66">
        <v>52.2</v>
      </c>
      <c r="H55" s="67"/>
    </row>
    <row r="56" spans="1:8" s="24" customFormat="1" ht="15" customHeight="1" x14ac:dyDescent="0.25">
      <c r="A56" s="93" t="s">
        <v>39</v>
      </c>
      <c r="B56" s="94"/>
      <c r="C56" s="43">
        <f>SUM(C49:C55)</f>
        <v>760</v>
      </c>
      <c r="D56" s="43">
        <f t="shared" ref="D56:G56" si="7">SUM(D49:D55)</f>
        <v>29.130000000000003</v>
      </c>
      <c r="E56" s="43">
        <f t="shared" si="7"/>
        <v>28.54</v>
      </c>
      <c r="F56" s="43">
        <f t="shared" si="7"/>
        <v>111.81</v>
      </c>
      <c r="G56" s="43">
        <f t="shared" si="7"/>
        <v>783.37000000000012</v>
      </c>
      <c r="H56" s="68"/>
    </row>
    <row r="57" spans="1:8" s="24" customFormat="1" ht="15" customHeight="1" thickBot="1" x14ac:dyDescent="0.3">
      <c r="A57" s="106" t="s">
        <v>40</v>
      </c>
      <c r="B57" s="107"/>
      <c r="C57" s="70">
        <f>C56+C48</f>
        <v>1260</v>
      </c>
      <c r="D57" s="70">
        <f t="shared" ref="D57:G57" si="8">D56+D48</f>
        <v>47.5</v>
      </c>
      <c r="E57" s="70">
        <f t="shared" si="8"/>
        <v>46.11</v>
      </c>
      <c r="F57" s="70">
        <f t="shared" si="8"/>
        <v>201.63</v>
      </c>
      <c r="G57" s="70">
        <f t="shared" si="8"/>
        <v>1346.29</v>
      </c>
      <c r="H57" s="71"/>
    </row>
    <row r="58" spans="1:8" s="24" customFormat="1" ht="15" customHeight="1" x14ac:dyDescent="0.25">
      <c r="A58" s="108" t="s">
        <v>64</v>
      </c>
      <c r="B58" s="109"/>
      <c r="C58" s="109"/>
      <c r="D58" s="109"/>
      <c r="E58" s="109"/>
      <c r="F58" s="109"/>
      <c r="G58" s="109"/>
      <c r="H58" s="110"/>
    </row>
    <row r="59" spans="1:8" ht="15" customHeight="1" x14ac:dyDescent="0.25">
      <c r="A59" s="93" t="s">
        <v>25</v>
      </c>
      <c r="B59" s="63" t="s">
        <v>65</v>
      </c>
      <c r="C59" s="64">
        <v>200</v>
      </c>
      <c r="D59" s="65">
        <v>10.4</v>
      </c>
      <c r="E59" s="65">
        <v>14.58</v>
      </c>
      <c r="F59" s="65">
        <v>27.24</v>
      </c>
      <c r="G59" s="66">
        <v>264.44</v>
      </c>
      <c r="H59" s="67">
        <v>266</v>
      </c>
    </row>
    <row r="60" spans="1:8" ht="15" customHeight="1" x14ac:dyDescent="0.25">
      <c r="A60" s="93"/>
      <c r="B60" s="63" t="s">
        <v>66</v>
      </c>
      <c r="C60" s="64">
        <v>100</v>
      </c>
      <c r="D60" s="65">
        <v>8</v>
      </c>
      <c r="E60" s="65">
        <v>3.05</v>
      </c>
      <c r="F60" s="65">
        <v>55.35</v>
      </c>
      <c r="G60" s="66">
        <v>285.27</v>
      </c>
      <c r="H60" s="67">
        <v>564</v>
      </c>
    </row>
    <row r="61" spans="1:8" ht="15" customHeight="1" x14ac:dyDescent="0.25">
      <c r="A61" s="93"/>
      <c r="B61" s="63" t="s">
        <v>28</v>
      </c>
      <c r="C61" s="64">
        <v>200</v>
      </c>
      <c r="D61" s="65">
        <v>0.2</v>
      </c>
      <c r="E61" s="65">
        <v>0.06</v>
      </c>
      <c r="F61" s="65">
        <v>7.06</v>
      </c>
      <c r="G61" s="66">
        <v>28.04</v>
      </c>
      <c r="H61" s="67">
        <v>143</v>
      </c>
    </row>
    <row r="62" spans="1:8" s="24" customFormat="1" ht="15" customHeight="1" x14ac:dyDescent="0.25">
      <c r="A62" s="93" t="s">
        <v>29</v>
      </c>
      <c r="B62" s="94"/>
      <c r="C62" s="43">
        <f>SUM(C59:C61)</f>
        <v>500</v>
      </c>
      <c r="D62" s="43">
        <f t="shared" ref="D62:G62" si="9">SUM(D59:D61)</f>
        <v>18.599999999999998</v>
      </c>
      <c r="E62" s="43">
        <f t="shared" si="9"/>
        <v>17.689999999999998</v>
      </c>
      <c r="F62" s="43">
        <f t="shared" si="9"/>
        <v>89.65</v>
      </c>
      <c r="G62" s="43">
        <f t="shared" si="9"/>
        <v>577.75</v>
      </c>
      <c r="H62" s="68"/>
    </row>
    <row r="63" spans="1:8" ht="15" customHeight="1" x14ac:dyDescent="0.25">
      <c r="A63" s="93" t="s">
        <v>30</v>
      </c>
      <c r="B63" s="63" t="s">
        <v>67</v>
      </c>
      <c r="C63" s="64">
        <v>60</v>
      </c>
      <c r="D63" s="65">
        <v>0.79</v>
      </c>
      <c r="E63" s="65">
        <v>0.06</v>
      </c>
      <c r="F63" s="65">
        <v>4.18</v>
      </c>
      <c r="G63" s="66">
        <v>21.21</v>
      </c>
      <c r="H63" s="67">
        <v>16</v>
      </c>
    </row>
    <row r="64" spans="1:8" ht="21" customHeight="1" x14ac:dyDescent="0.25">
      <c r="A64" s="93"/>
      <c r="B64" s="63" t="s">
        <v>68</v>
      </c>
      <c r="C64" s="64">
        <v>200</v>
      </c>
      <c r="D64" s="65">
        <v>3.42</v>
      </c>
      <c r="E64" s="65">
        <v>2.58</v>
      </c>
      <c r="F64" s="65">
        <v>20.04</v>
      </c>
      <c r="G64" s="66">
        <v>187.23</v>
      </c>
      <c r="H64" s="67">
        <v>147</v>
      </c>
    </row>
    <row r="65" spans="1:8" ht="15" customHeight="1" x14ac:dyDescent="0.25">
      <c r="A65" s="93"/>
      <c r="B65" s="63" t="s">
        <v>69</v>
      </c>
      <c r="C65" s="64">
        <v>240</v>
      </c>
      <c r="D65" s="65">
        <v>18.77</v>
      </c>
      <c r="E65" s="65">
        <v>24.87</v>
      </c>
      <c r="F65" s="65">
        <v>55.23</v>
      </c>
      <c r="G65" s="66">
        <v>420.6</v>
      </c>
      <c r="H65" s="67">
        <v>407</v>
      </c>
    </row>
    <row r="66" spans="1:8" ht="15" customHeight="1" x14ac:dyDescent="0.25">
      <c r="A66" s="93"/>
      <c r="B66" s="63" t="s">
        <v>36</v>
      </c>
      <c r="C66" s="64">
        <v>200</v>
      </c>
      <c r="D66" s="65">
        <v>0.08</v>
      </c>
      <c r="E66" s="65">
        <v>0</v>
      </c>
      <c r="F66" s="65">
        <v>10.62</v>
      </c>
      <c r="G66" s="66">
        <v>40.44</v>
      </c>
      <c r="H66" s="67">
        <v>508</v>
      </c>
    </row>
    <row r="67" spans="1:8" ht="15" customHeight="1" x14ac:dyDescent="0.25">
      <c r="A67" s="93"/>
      <c r="B67" s="63" t="s">
        <v>37</v>
      </c>
      <c r="C67" s="64">
        <v>30</v>
      </c>
      <c r="D67" s="65">
        <v>1.98</v>
      </c>
      <c r="E67" s="65">
        <v>0.27</v>
      </c>
      <c r="F67" s="65">
        <v>11.4</v>
      </c>
      <c r="G67" s="66">
        <v>59.7</v>
      </c>
      <c r="H67" s="69"/>
    </row>
    <row r="68" spans="1:8" ht="15" customHeight="1" x14ac:dyDescent="0.25">
      <c r="A68" s="93"/>
      <c r="B68" s="63" t="s">
        <v>38</v>
      </c>
      <c r="C68" s="64">
        <v>30</v>
      </c>
      <c r="D68" s="65">
        <v>1.98</v>
      </c>
      <c r="E68" s="65">
        <v>0.36</v>
      </c>
      <c r="F68" s="65">
        <v>10.02</v>
      </c>
      <c r="G68" s="66">
        <v>52.2</v>
      </c>
      <c r="H68" s="69"/>
    </row>
    <row r="69" spans="1:8" s="24" customFormat="1" ht="15" customHeight="1" x14ac:dyDescent="0.25">
      <c r="A69" s="93" t="s">
        <v>39</v>
      </c>
      <c r="B69" s="94"/>
      <c r="C69" s="43">
        <f>SUM(C63:C68)</f>
        <v>760</v>
      </c>
      <c r="D69" s="43">
        <f t="shared" ref="D69:F69" si="10">SUM(D63:D68)</f>
        <v>27.02</v>
      </c>
      <c r="E69" s="43">
        <f t="shared" si="10"/>
        <v>28.14</v>
      </c>
      <c r="F69" s="43">
        <f t="shared" si="10"/>
        <v>111.49</v>
      </c>
      <c r="G69" s="43">
        <f>SUM(G63:G68)</f>
        <v>781.38000000000011</v>
      </c>
      <c r="H69" s="68"/>
    </row>
    <row r="70" spans="1:8" s="24" customFormat="1" ht="15" customHeight="1" thickBot="1" x14ac:dyDescent="0.3">
      <c r="A70" s="106" t="s">
        <v>40</v>
      </c>
      <c r="B70" s="107"/>
      <c r="C70" s="70">
        <f>C69+C62</f>
        <v>1260</v>
      </c>
      <c r="D70" s="70">
        <f t="shared" ref="D70:G70" si="11">D69+D62</f>
        <v>45.62</v>
      </c>
      <c r="E70" s="70">
        <f t="shared" si="11"/>
        <v>45.83</v>
      </c>
      <c r="F70" s="70">
        <f t="shared" si="11"/>
        <v>201.14</v>
      </c>
      <c r="G70" s="70">
        <f t="shared" si="11"/>
        <v>1359.13</v>
      </c>
      <c r="H70" s="71"/>
    </row>
    <row r="71" spans="1:8" s="24" customFormat="1" ht="15" customHeight="1" x14ac:dyDescent="0.25">
      <c r="A71" s="108" t="s">
        <v>70</v>
      </c>
      <c r="B71" s="109"/>
      <c r="C71" s="109"/>
      <c r="D71" s="109"/>
      <c r="E71" s="109"/>
      <c r="F71" s="109"/>
      <c r="G71" s="109"/>
      <c r="H71" s="110"/>
    </row>
    <row r="72" spans="1:8" ht="15" customHeight="1" x14ac:dyDescent="0.25">
      <c r="A72" s="93" t="s">
        <v>25</v>
      </c>
      <c r="B72" s="63" t="s">
        <v>71</v>
      </c>
      <c r="C72" s="64">
        <v>200</v>
      </c>
      <c r="D72" s="65">
        <v>10.08</v>
      </c>
      <c r="E72" s="65">
        <v>15.46</v>
      </c>
      <c r="F72" s="65">
        <v>28.6</v>
      </c>
      <c r="G72" s="66">
        <v>240.16</v>
      </c>
      <c r="H72" s="67">
        <v>267</v>
      </c>
    </row>
    <row r="73" spans="1:8" ht="15" customHeight="1" x14ac:dyDescent="0.25">
      <c r="A73" s="93"/>
      <c r="B73" s="63" t="s">
        <v>27</v>
      </c>
      <c r="C73" s="64">
        <v>100</v>
      </c>
      <c r="D73" s="65">
        <v>7.24</v>
      </c>
      <c r="E73" s="65">
        <v>2.76</v>
      </c>
      <c r="F73" s="65">
        <v>53.31</v>
      </c>
      <c r="G73" s="66">
        <v>270.95</v>
      </c>
      <c r="H73" s="67">
        <v>574</v>
      </c>
    </row>
    <row r="74" spans="1:8" ht="15" customHeight="1" x14ac:dyDescent="0.25">
      <c r="A74" s="93"/>
      <c r="B74" s="63" t="s">
        <v>44</v>
      </c>
      <c r="C74" s="64">
        <v>200</v>
      </c>
      <c r="D74" s="65">
        <v>0.24</v>
      </c>
      <c r="E74" s="65">
        <v>0</v>
      </c>
      <c r="F74" s="65">
        <v>7.14</v>
      </c>
      <c r="G74" s="66">
        <v>29.8</v>
      </c>
      <c r="H74" s="67">
        <v>144</v>
      </c>
    </row>
    <row r="75" spans="1:8" s="24" customFormat="1" ht="15" customHeight="1" x14ac:dyDescent="0.25">
      <c r="A75" s="93" t="s">
        <v>29</v>
      </c>
      <c r="B75" s="94"/>
      <c r="C75" s="43">
        <f>SUM(C72:C74)</f>
        <v>500</v>
      </c>
      <c r="D75" s="43">
        <f t="shared" ref="D75:G75" si="12">SUM(D72:D74)</f>
        <v>17.559999999999999</v>
      </c>
      <c r="E75" s="43">
        <f t="shared" si="12"/>
        <v>18.22</v>
      </c>
      <c r="F75" s="43">
        <f t="shared" si="12"/>
        <v>89.05</v>
      </c>
      <c r="G75" s="43">
        <f t="shared" si="12"/>
        <v>540.91</v>
      </c>
      <c r="H75" s="68"/>
    </row>
    <row r="76" spans="1:8" ht="15" customHeight="1" x14ac:dyDescent="0.25">
      <c r="A76" s="93" t="s">
        <v>30</v>
      </c>
      <c r="B76" s="63" t="s">
        <v>31</v>
      </c>
      <c r="C76" s="64">
        <v>60</v>
      </c>
      <c r="D76" s="65">
        <v>0.89</v>
      </c>
      <c r="E76" s="65">
        <v>1.57</v>
      </c>
      <c r="F76" s="65">
        <v>5.92</v>
      </c>
      <c r="G76" s="66">
        <v>41.24</v>
      </c>
      <c r="H76" s="67">
        <v>119</v>
      </c>
    </row>
    <row r="77" spans="1:8" ht="15" customHeight="1" x14ac:dyDescent="0.25">
      <c r="A77" s="93"/>
      <c r="B77" s="63" t="s">
        <v>73</v>
      </c>
      <c r="C77" s="64">
        <v>200</v>
      </c>
      <c r="D77" s="65">
        <v>6.78</v>
      </c>
      <c r="E77" s="65">
        <v>5.5</v>
      </c>
      <c r="F77" s="65">
        <v>8.4600000000000009</v>
      </c>
      <c r="G77" s="66">
        <v>96.23</v>
      </c>
      <c r="H77" s="69" t="s">
        <v>72</v>
      </c>
    </row>
    <row r="78" spans="1:8" ht="15" customHeight="1" x14ac:dyDescent="0.25">
      <c r="A78" s="93"/>
      <c r="B78" s="63" t="s">
        <v>74</v>
      </c>
      <c r="C78" s="64">
        <v>240</v>
      </c>
      <c r="D78" s="65">
        <v>16.52</v>
      </c>
      <c r="E78" s="65">
        <v>21.54</v>
      </c>
      <c r="F78" s="65">
        <v>66.3</v>
      </c>
      <c r="G78" s="66">
        <v>497.23</v>
      </c>
      <c r="H78" s="67">
        <v>265</v>
      </c>
    </row>
    <row r="79" spans="1:8" ht="15" customHeight="1" x14ac:dyDescent="0.25">
      <c r="A79" s="93"/>
      <c r="B79" s="63" t="s">
        <v>50</v>
      </c>
      <c r="C79" s="64">
        <v>200</v>
      </c>
      <c r="D79" s="65">
        <v>0.22</v>
      </c>
      <c r="E79" s="65">
        <v>0.1</v>
      </c>
      <c r="F79" s="65">
        <v>10.119999999999999</v>
      </c>
      <c r="G79" s="66">
        <v>41.8</v>
      </c>
      <c r="H79" s="67">
        <v>519</v>
      </c>
    </row>
    <row r="80" spans="1:8" ht="15" customHeight="1" x14ac:dyDescent="0.25">
      <c r="A80" s="93"/>
      <c r="B80" s="63" t="s">
        <v>37</v>
      </c>
      <c r="C80" s="64">
        <v>30</v>
      </c>
      <c r="D80" s="65">
        <v>1.98</v>
      </c>
      <c r="E80" s="65">
        <v>0.27</v>
      </c>
      <c r="F80" s="65">
        <v>11.4</v>
      </c>
      <c r="G80" s="66">
        <v>59.7</v>
      </c>
      <c r="H80" s="69"/>
    </row>
    <row r="81" spans="1:8" ht="15" customHeight="1" x14ac:dyDescent="0.25">
      <c r="A81" s="93"/>
      <c r="B81" s="63" t="s">
        <v>38</v>
      </c>
      <c r="C81" s="64">
        <v>30</v>
      </c>
      <c r="D81" s="65">
        <v>1.98</v>
      </c>
      <c r="E81" s="65">
        <v>0.36</v>
      </c>
      <c r="F81" s="65">
        <v>10.02</v>
      </c>
      <c r="G81" s="66">
        <v>52.2</v>
      </c>
      <c r="H81" s="69"/>
    </row>
    <row r="82" spans="1:8" s="24" customFormat="1" ht="15" customHeight="1" x14ac:dyDescent="0.25">
      <c r="A82" s="93" t="s">
        <v>39</v>
      </c>
      <c r="B82" s="94"/>
      <c r="C82" s="43">
        <f>SUM(C76:C81)</f>
        <v>760</v>
      </c>
      <c r="D82" s="43">
        <f t="shared" ref="D82:G82" si="13">SUM(D76:D81)</f>
        <v>28.369999999999997</v>
      </c>
      <c r="E82" s="43">
        <f t="shared" si="13"/>
        <v>29.34</v>
      </c>
      <c r="F82" s="43">
        <f t="shared" si="13"/>
        <v>112.22</v>
      </c>
      <c r="G82" s="43">
        <f t="shared" si="13"/>
        <v>788.40000000000009</v>
      </c>
      <c r="H82" s="68"/>
    </row>
    <row r="83" spans="1:8" s="24" customFormat="1" ht="15" customHeight="1" thickBot="1" x14ac:dyDescent="0.3">
      <c r="A83" s="106" t="s">
        <v>40</v>
      </c>
      <c r="B83" s="107"/>
      <c r="C83" s="70">
        <f>C82+C75</f>
        <v>1260</v>
      </c>
      <c r="D83" s="70">
        <f t="shared" ref="D83:G83" si="14">D82+D75</f>
        <v>45.929999999999993</v>
      </c>
      <c r="E83" s="70">
        <f t="shared" si="14"/>
        <v>47.56</v>
      </c>
      <c r="F83" s="70">
        <f t="shared" si="14"/>
        <v>201.26999999999998</v>
      </c>
      <c r="G83" s="70">
        <f t="shared" si="14"/>
        <v>1329.31</v>
      </c>
      <c r="H83" s="71"/>
    </row>
    <row r="84" spans="1:8" s="24" customFormat="1" ht="15" customHeight="1" x14ac:dyDescent="0.25">
      <c r="A84" s="108" t="s">
        <v>153</v>
      </c>
      <c r="B84" s="109"/>
      <c r="C84" s="109"/>
      <c r="D84" s="109"/>
      <c r="E84" s="109"/>
      <c r="F84" s="109"/>
      <c r="G84" s="109"/>
      <c r="H84" s="110"/>
    </row>
    <row r="85" spans="1:8" ht="15" customHeight="1" x14ac:dyDescent="0.25">
      <c r="A85" s="93" t="s">
        <v>25</v>
      </c>
      <c r="B85" s="63" t="s">
        <v>26</v>
      </c>
      <c r="C85" s="64">
        <v>200</v>
      </c>
      <c r="D85" s="65">
        <v>9.76</v>
      </c>
      <c r="E85" s="65">
        <v>15.58</v>
      </c>
      <c r="F85" s="65">
        <v>30.98</v>
      </c>
      <c r="G85" s="66">
        <v>223.16</v>
      </c>
      <c r="H85" s="67">
        <v>268</v>
      </c>
    </row>
    <row r="86" spans="1:8" ht="15" customHeight="1" x14ac:dyDescent="0.25">
      <c r="A86" s="93"/>
      <c r="B86" s="63" t="s">
        <v>53</v>
      </c>
      <c r="C86" s="64">
        <v>100</v>
      </c>
      <c r="D86" s="65">
        <v>7.59</v>
      </c>
      <c r="E86" s="65">
        <v>3.41</v>
      </c>
      <c r="F86" s="65">
        <v>53.82</v>
      </c>
      <c r="G86" s="66">
        <v>280.33999999999997</v>
      </c>
      <c r="H86" s="67">
        <v>270</v>
      </c>
    </row>
    <row r="87" spans="1:8" ht="15" customHeight="1" x14ac:dyDescent="0.25">
      <c r="A87" s="93"/>
      <c r="B87" s="63" t="s">
        <v>28</v>
      </c>
      <c r="C87" s="64">
        <v>200</v>
      </c>
      <c r="D87" s="65">
        <v>0.2</v>
      </c>
      <c r="E87" s="65">
        <v>0.06</v>
      </c>
      <c r="F87" s="65">
        <v>7.06</v>
      </c>
      <c r="G87" s="66">
        <v>28.04</v>
      </c>
      <c r="H87" s="67">
        <v>143</v>
      </c>
    </row>
    <row r="88" spans="1:8" s="24" customFormat="1" ht="15" customHeight="1" x14ac:dyDescent="0.25">
      <c r="A88" s="93" t="s">
        <v>29</v>
      </c>
      <c r="B88" s="94"/>
      <c r="C88" s="43">
        <f>SUM(C85:C87)</f>
        <v>500</v>
      </c>
      <c r="D88" s="43">
        <f t="shared" ref="D88:G88" si="15">SUM(D85:D87)</f>
        <v>17.55</v>
      </c>
      <c r="E88" s="43">
        <f t="shared" si="15"/>
        <v>19.05</v>
      </c>
      <c r="F88" s="43">
        <f t="shared" si="15"/>
        <v>91.86</v>
      </c>
      <c r="G88" s="43">
        <f t="shared" si="15"/>
        <v>531.54</v>
      </c>
      <c r="H88" s="68"/>
    </row>
    <row r="89" spans="1:8" ht="15" customHeight="1" x14ac:dyDescent="0.25">
      <c r="A89" s="93" t="s">
        <v>30</v>
      </c>
      <c r="B89" s="63" t="s">
        <v>67</v>
      </c>
      <c r="C89" s="64">
        <v>60</v>
      </c>
      <c r="D89" s="65">
        <v>0.79</v>
      </c>
      <c r="E89" s="65">
        <v>0.06</v>
      </c>
      <c r="F89" s="65">
        <v>4.18</v>
      </c>
      <c r="G89" s="66">
        <v>21.21</v>
      </c>
      <c r="H89" s="67">
        <v>16</v>
      </c>
    </row>
    <row r="90" spans="1:8" ht="15" customHeight="1" x14ac:dyDescent="0.25">
      <c r="A90" s="93"/>
      <c r="B90" s="63" t="s">
        <v>79</v>
      </c>
      <c r="C90" s="64">
        <v>200</v>
      </c>
      <c r="D90" s="65">
        <v>2.12</v>
      </c>
      <c r="E90" s="65">
        <v>3.2</v>
      </c>
      <c r="F90" s="65">
        <v>8.7799999999999994</v>
      </c>
      <c r="G90" s="66">
        <v>132.62</v>
      </c>
      <c r="H90" s="69" t="s">
        <v>78</v>
      </c>
    </row>
    <row r="91" spans="1:8" ht="15" customHeight="1" x14ac:dyDescent="0.25">
      <c r="A91" s="93"/>
      <c r="B91" s="63" t="s">
        <v>81</v>
      </c>
      <c r="C91" s="64">
        <v>90</v>
      </c>
      <c r="D91" s="65">
        <v>15.26</v>
      </c>
      <c r="E91" s="65">
        <v>22.59</v>
      </c>
      <c r="F91" s="65">
        <v>32.94</v>
      </c>
      <c r="G91" s="66">
        <v>279.32</v>
      </c>
      <c r="H91" s="69" t="s">
        <v>80</v>
      </c>
    </row>
    <row r="92" spans="1:8" ht="15" customHeight="1" x14ac:dyDescent="0.25">
      <c r="A92" s="93"/>
      <c r="B92" s="63" t="s">
        <v>162</v>
      </c>
      <c r="C92" s="64">
        <v>150</v>
      </c>
      <c r="D92" s="65">
        <v>5.65</v>
      </c>
      <c r="E92" s="65">
        <v>2.5</v>
      </c>
      <c r="F92" s="65">
        <v>35.590000000000003</v>
      </c>
      <c r="G92" s="66">
        <v>191.4</v>
      </c>
      <c r="H92" s="67">
        <v>291</v>
      </c>
    </row>
    <row r="93" spans="1:8" ht="15" customHeight="1" x14ac:dyDescent="0.25">
      <c r="A93" s="93"/>
      <c r="B93" s="63" t="s">
        <v>36</v>
      </c>
      <c r="C93" s="64">
        <v>200</v>
      </c>
      <c r="D93" s="65">
        <v>0.08</v>
      </c>
      <c r="E93" s="65">
        <v>0</v>
      </c>
      <c r="F93" s="65">
        <v>10.62</v>
      </c>
      <c r="G93" s="66">
        <v>40.44</v>
      </c>
      <c r="H93" s="67">
        <v>508</v>
      </c>
    </row>
    <row r="94" spans="1:8" ht="15" customHeight="1" x14ac:dyDescent="0.25">
      <c r="A94" s="93"/>
      <c r="B94" s="63" t="s">
        <v>37</v>
      </c>
      <c r="C94" s="64">
        <v>30</v>
      </c>
      <c r="D94" s="65">
        <v>1.98</v>
      </c>
      <c r="E94" s="65">
        <v>0.27</v>
      </c>
      <c r="F94" s="65">
        <v>11.4</v>
      </c>
      <c r="G94" s="66">
        <v>59.7</v>
      </c>
      <c r="H94" s="67"/>
    </row>
    <row r="95" spans="1:8" ht="15" customHeight="1" x14ac:dyDescent="0.25">
      <c r="A95" s="93"/>
      <c r="B95" s="63" t="s">
        <v>38</v>
      </c>
      <c r="C95" s="64">
        <v>30</v>
      </c>
      <c r="D95" s="65">
        <v>1.98</v>
      </c>
      <c r="E95" s="65">
        <v>0.36</v>
      </c>
      <c r="F95" s="65">
        <v>10.02</v>
      </c>
      <c r="G95" s="66">
        <v>52.2</v>
      </c>
      <c r="H95" s="67"/>
    </row>
    <row r="96" spans="1:8" s="24" customFormat="1" ht="15" customHeight="1" x14ac:dyDescent="0.25">
      <c r="A96" s="93" t="s">
        <v>39</v>
      </c>
      <c r="B96" s="94"/>
      <c r="C96" s="43">
        <f>SUM(C89:C95)</f>
        <v>760</v>
      </c>
      <c r="D96" s="43">
        <f t="shared" ref="D96:G96" si="16">SUM(D89:D95)</f>
        <v>27.86</v>
      </c>
      <c r="E96" s="43">
        <f t="shared" si="16"/>
        <v>28.98</v>
      </c>
      <c r="F96" s="43">
        <f t="shared" si="16"/>
        <v>113.53000000000002</v>
      </c>
      <c r="G96" s="43">
        <f t="shared" si="16"/>
        <v>776.8900000000001</v>
      </c>
      <c r="H96" s="68"/>
    </row>
    <row r="97" spans="1:8" s="24" customFormat="1" ht="15" customHeight="1" thickBot="1" x14ac:dyDescent="0.3">
      <c r="A97" s="106" t="s">
        <v>40</v>
      </c>
      <c r="B97" s="107"/>
      <c r="C97" s="70">
        <f>C96+C88</f>
        <v>1260</v>
      </c>
      <c r="D97" s="70">
        <f t="shared" ref="D97:G97" si="17">D96+D88</f>
        <v>45.41</v>
      </c>
      <c r="E97" s="70">
        <f t="shared" si="17"/>
        <v>48.03</v>
      </c>
      <c r="F97" s="70">
        <f t="shared" si="17"/>
        <v>205.39000000000001</v>
      </c>
      <c r="G97" s="70">
        <f t="shared" si="17"/>
        <v>1308.43</v>
      </c>
      <c r="H97" s="71"/>
    </row>
    <row r="98" spans="1:8" s="24" customFormat="1" ht="15" customHeight="1" x14ac:dyDescent="0.25">
      <c r="A98" s="108" t="s">
        <v>154</v>
      </c>
      <c r="B98" s="109"/>
      <c r="C98" s="109"/>
      <c r="D98" s="109"/>
      <c r="E98" s="109"/>
      <c r="F98" s="109"/>
      <c r="G98" s="109"/>
      <c r="H98" s="110"/>
    </row>
    <row r="99" spans="1:8" ht="15" customHeight="1" x14ac:dyDescent="0.25">
      <c r="A99" s="93" t="s">
        <v>25</v>
      </c>
      <c r="B99" s="63" t="s">
        <v>84</v>
      </c>
      <c r="C99" s="64">
        <v>160</v>
      </c>
      <c r="D99" s="65">
        <v>17.34</v>
      </c>
      <c r="E99" s="65">
        <v>17.920000000000002</v>
      </c>
      <c r="F99" s="65">
        <v>40.51</v>
      </c>
      <c r="G99" s="66">
        <v>334.88</v>
      </c>
      <c r="H99" s="69" t="s">
        <v>83</v>
      </c>
    </row>
    <row r="100" spans="1:8" ht="15" customHeight="1" x14ac:dyDescent="0.25">
      <c r="A100" s="93"/>
      <c r="B100" s="63" t="s">
        <v>85</v>
      </c>
      <c r="C100" s="64">
        <v>40</v>
      </c>
      <c r="D100" s="65">
        <v>3</v>
      </c>
      <c r="E100" s="65">
        <v>1</v>
      </c>
      <c r="F100" s="65">
        <v>20.8</v>
      </c>
      <c r="G100" s="66">
        <v>108</v>
      </c>
      <c r="H100" s="69"/>
    </row>
    <row r="101" spans="1:8" ht="15" customHeight="1" x14ac:dyDescent="0.25">
      <c r="A101" s="93"/>
      <c r="B101" s="63" t="s">
        <v>43</v>
      </c>
      <c r="C101" s="64">
        <v>100</v>
      </c>
      <c r="D101" s="65">
        <v>0.4</v>
      </c>
      <c r="E101" s="65">
        <v>0.4</v>
      </c>
      <c r="F101" s="65">
        <v>9.8000000000000007</v>
      </c>
      <c r="G101" s="66">
        <v>47</v>
      </c>
      <c r="H101" s="69"/>
    </row>
    <row r="102" spans="1:8" ht="15" customHeight="1" x14ac:dyDescent="0.25">
      <c r="A102" s="93"/>
      <c r="B102" s="63" t="s">
        <v>44</v>
      </c>
      <c r="C102" s="64">
        <v>200</v>
      </c>
      <c r="D102" s="65">
        <v>0.24</v>
      </c>
      <c r="E102" s="65">
        <v>0</v>
      </c>
      <c r="F102" s="65">
        <v>7.14</v>
      </c>
      <c r="G102" s="66">
        <v>29.8</v>
      </c>
      <c r="H102" s="67">
        <v>144</v>
      </c>
    </row>
    <row r="103" spans="1:8" s="24" customFormat="1" ht="15" customHeight="1" x14ac:dyDescent="0.25">
      <c r="A103" s="93" t="s">
        <v>29</v>
      </c>
      <c r="B103" s="94"/>
      <c r="C103" s="43">
        <f>SUM(C99:C102)</f>
        <v>500</v>
      </c>
      <c r="D103" s="43">
        <f t="shared" ref="D103:G103" si="18">SUM(D99:D102)</f>
        <v>20.979999999999997</v>
      </c>
      <c r="E103" s="43">
        <f t="shared" si="18"/>
        <v>19.32</v>
      </c>
      <c r="F103" s="43">
        <f t="shared" si="18"/>
        <v>78.25</v>
      </c>
      <c r="G103" s="43">
        <f t="shared" si="18"/>
        <v>519.67999999999995</v>
      </c>
      <c r="H103" s="68"/>
    </row>
    <row r="104" spans="1:8" ht="15" customHeight="1" x14ac:dyDescent="0.25">
      <c r="A104" s="93" t="s">
        <v>30</v>
      </c>
      <c r="B104" s="63" t="s">
        <v>45</v>
      </c>
      <c r="C104" s="64">
        <v>60</v>
      </c>
      <c r="D104" s="65">
        <v>0.72</v>
      </c>
      <c r="E104" s="65">
        <v>4.2</v>
      </c>
      <c r="F104" s="65">
        <v>4.4400000000000004</v>
      </c>
      <c r="G104" s="66">
        <v>58.2</v>
      </c>
      <c r="H104" s="67">
        <v>115</v>
      </c>
    </row>
    <row r="105" spans="1:8" ht="15" customHeight="1" x14ac:dyDescent="0.25">
      <c r="A105" s="93"/>
      <c r="B105" s="63" t="s">
        <v>86</v>
      </c>
      <c r="C105" s="64">
        <v>200</v>
      </c>
      <c r="D105" s="65">
        <v>4.9400000000000004</v>
      </c>
      <c r="E105" s="65">
        <v>5.32</v>
      </c>
      <c r="F105" s="65">
        <v>17.62</v>
      </c>
      <c r="G105" s="66">
        <v>139.4</v>
      </c>
      <c r="H105" s="67">
        <v>144</v>
      </c>
    </row>
    <row r="106" spans="1:8" ht="15" customHeight="1" x14ac:dyDescent="0.25">
      <c r="A106" s="93"/>
      <c r="B106" s="63" t="s">
        <v>88</v>
      </c>
      <c r="C106" s="64">
        <v>90</v>
      </c>
      <c r="D106" s="65">
        <v>13.75</v>
      </c>
      <c r="E106" s="65">
        <v>12.75</v>
      </c>
      <c r="F106" s="65">
        <v>19.5</v>
      </c>
      <c r="G106" s="66">
        <v>276.17</v>
      </c>
      <c r="H106" s="69" t="s">
        <v>87</v>
      </c>
    </row>
    <row r="107" spans="1:8" ht="15" customHeight="1" x14ac:dyDescent="0.25">
      <c r="A107" s="93"/>
      <c r="B107" s="63" t="s">
        <v>89</v>
      </c>
      <c r="C107" s="64">
        <v>150</v>
      </c>
      <c r="D107" s="65">
        <v>3.87</v>
      </c>
      <c r="E107" s="65">
        <v>4.7</v>
      </c>
      <c r="F107" s="65">
        <v>40.08</v>
      </c>
      <c r="G107" s="66">
        <v>218.03</v>
      </c>
      <c r="H107" s="67">
        <v>414</v>
      </c>
    </row>
    <row r="108" spans="1:8" ht="15" customHeight="1" x14ac:dyDescent="0.25">
      <c r="A108" s="93"/>
      <c r="B108" s="63" t="s">
        <v>50</v>
      </c>
      <c r="C108" s="64">
        <v>200</v>
      </c>
      <c r="D108" s="65">
        <v>0.22</v>
      </c>
      <c r="E108" s="65">
        <v>0.1</v>
      </c>
      <c r="F108" s="65">
        <v>10.119999999999999</v>
      </c>
      <c r="G108" s="66">
        <v>41.8</v>
      </c>
      <c r="H108" s="67">
        <v>519</v>
      </c>
    </row>
    <row r="109" spans="1:8" ht="15" customHeight="1" x14ac:dyDescent="0.25">
      <c r="A109" s="93"/>
      <c r="B109" s="63" t="s">
        <v>37</v>
      </c>
      <c r="C109" s="64">
        <v>30</v>
      </c>
      <c r="D109" s="65">
        <v>1.98</v>
      </c>
      <c r="E109" s="65">
        <v>0.27</v>
      </c>
      <c r="F109" s="65">
        <v>11.4</v>
      </c>
      <c r="G109" s="66">
        <v>59.7</v>
      </c>
      <c r="H109" s="67"/>
    </row>
    <row r="110" spans="1:8" ht="15" customHeight="1" x14ac:dyDescent="0.25">
      <c r="A110" s="93"/>
      <c r="B110" s="63" t="s">
        <v>38</v>
      </c>
      <c r="C110" s="64">
        <v>30</v>
      </c>
      <c r="D110" s="65">
        <v>1.98</v>
      </c>
      <c r="E110" s="65">
        <v>0.36</v>
      </c>
      <c r="F110" s="65">
        <v>10.02</v>
      </c>
      <c r="G110" s="66">
        <v>52.2</v>
      </c>
      <c r="H110" s="67"/>
    </row>
    <row r="111" spans="1:8" s="24" customFormat="1" ht="15" customHeight="1" x14ac:dyDescent="0.25">
      <c r="A111" s="93" t="s">
        <v>39</v>
      </c>
      <c r="B111" s="94"/>
      <c r="C111" s="43">
        <f>SUM(C104:C110)</f>
        <v>760</v>
      </c>
      <c r="D111" s="43">
        <f t="shared" ref="D111:G111" si="19">SUM(D104:D110)</f>
        <v>27.46</v>
      </c>
      <c r="E111" s="43">
        <f t="shared" si="19"/>
        <v>27.7</v>
      </c>
      <c r="F111" s="43">
        <f t="shared" si="19"/>
        <v>113.18</v>
      </c>
      <c r="G111" s="43">
        <f t="shared" si="19"/>
        <v>845.50000000000011</v>
      </c>
      <c r="H111" s="68"/>
    </row>
    <row r="112" spans="1:8" s="24" customFormat="1" ht="15" customHeight="1" thickBot="1" x14ac:dyDescent="0.3">
      <c r="A112" s="106" t="s">
        <v>40</v>
      </c>
      <c r="B112" s="107"/>
      <c r="C112" s="70">
        <f>C111+C103</f>
        <v>1260</v>
      </c>
      <c r="D112" s="70">
        <f t="shared" ref="D112:G112" si="20">D111+D103</f>
        <v>48.44</v>
      </c>
      <c r="E112" s="70">
        <f t="shared" si="20"/>
        <v>47.019999999999996</v>
      </c>
      <c r="F112" s="70">
        <f t="shared" si="20"/>
        <v>191.43</v>
      </c>
      <c r="G112" s="70">
        <f t="shared" si="20"/>
        <v>1365.18</v>
      </c>
      <c r="H112" s="71"/>
    </row>
    <row r="113" spans="1:8" s="24" customFormat="1" ht="15" customHeight="1" x14ac:dyDescent="0.25">
      <c r="A113" s="108" t="s">
        <v>82</v>
      </c>
      <c r="B113" s="109"/>
      <c r="C113" s="109"/>
      <c r="D113" s="109"/>
      <c r="E113" s="109"/>
      <c r="F113" s="109"/>
      <c r="G113" s="109"/>
      <c r="H113" s="110"/>
    </row>
    <row r="114" spans="1:8" ht="15" customHeight="1" x14ac:dyDescent="0.25">
      <c r="A114" s="93" t="s">
        <v>25</v>
      </c>
      <c r="B114" s="63" t="s">
        <v>52</v>
      </c>
      <c r="C114" s="64">
        <v>200</v>
      </c>
      <c r="D114" s="65">
        <v>10.52</v>
      </c>
      <c r="E114" s="65">
        <v>14.1</v>
      </c>
      <c r="F114" s="65">
        <v>27.1</v>
      </c>
      <c r="G114" s="66">
        <v>245.66</v>
      </c>
      <c r="H114" s="67">
        <v>250</v>
      </c>
    </row>
    <row r="115" spans="1:8" ht="15" customHeight="1" x14ac:dyDescent="0.25">
      <c r="A115" s="93"/>
      <c r="B115" s="63" t="s">
        <v>75</v>
      </c>
      <c r="C115" s="64">
        <v>100</v>
      </c>
      <c r="D115" s="65">
        <v>8.25</v>
      </c>
      <c r="E115" s="65">
        <v>4.37</v>
      </c>
      <c r="F115" s="65">
        <v>54.77</v>
      </c>
      <c r="G115" s="66">
        <v>295.83</v>
      </c>
      <c r="H115" s="67">
        <v>563</v>
      </c>
    </row>
    <row r="116" spans="1:8" ht="15" customHeight="1" x14ac:dyDescent="0.25">
      <c r="A116" s="93"/>
      <c r="B116" s="63" t="s">
        <v>55</v>
      </c>
      <c r="C116" s="64">
        <v>200</v>
      </c>
      <c r="D116" s="65">
        <v>0.26</v>
      </c>
      <c r="E116" s="65">
        <v>0.06</v>
      </c>
      <c r="F116" s="65">
        <v>8.9</v>
      </c>
      <c r="G116" s="66">
        <v>36.92</v>
      </c>
      <c r="H116" s="69" t="s">
        <v>54</v>
      </c>
    </row>
    <row r="117" spans="1:8" s="24" customFormat="1" ht="15" customHeight="1" x14ac:dyDescent="0.25">
      <c r="A117" s="93" t="s">
        <v>29</v>
      </c>
      <c r="B117" s="94"/>
      <c r="C117" s="43">
        <f>SUM(C114:C116)</f>
        <v>500</v>
      </c>
      <c r="D117" s="43">
        <f t="shared" ref="D117:G117" si="21">SUM(D114:D116)</f>
        <v>19.03</v>
      </c>
      <c r="E117" s="43">
        <f t="shared" si="21"/>
        <v>18.529999999999998</v>
      </c>
      <c r="F117" s="43">
        <f t="shared" si="21"/>
        <v>90.77000000000001</v>
      </c>
      <c r="G117" s="43">
        <f t="shared" si="21"/>
        <v>578.41</v>
      </c>
      <c r="H117" s="68"/>
    </row>
    <row r="118" spans="1:8" ht="15" customHeight="1" x14ac:dyDescent="0.25">
      <c r="A118" s="93" t="s">
        <v>30</v>
      </c>
      <c r="B118" s="63" t="s">
        <v>31</v>
      </c>
      <c r="C118" s="64">
        <v>60</v>
      </c>
      <c r="D118" s="65">
        <v>0.89</v>
      </c>
      <c r="E118" s="65">
        <v>1.57</v>
      </c>
      <c r="F118" s="65">
        <v>5.92</v>
      </c>
      <c r="G118" s="66">
        <v>41.24</v>
      </c>
      <c r="H118" s="67">
        <v>119</v>
      </c>
    </row>
    <row r="119" spans="1:8" ht="15" customHeight="1" x14ac:dyDescent="0.25">
      <c r="A119" s="93"/>
      <c r="B119" s="63" t="s">
        <v>92</v>
      </c>
      <c r="C119" s="64">
        <v>200</v>
      </c>
      <c r="D119" s="65">
        <v>2.56</v>
      </c>
      <c r="E119" s="65">
        <v>4.3600000000000003</v>
      </c>
      <c r="F119" s="65">
        <v>13.68</v>
      </c>
      <c r="G119" s="66">
        <v>154.69</v>
      </c>
      <c r="H119" s="69" t="s">
        <v>91</v>
      </c>
    </row>
    <row r="120" spans="1:8" ht="15" customHeight="1" x14ac:dyDescent="0.25">
      <c r="A120" s="93"/>
      <c r="B120" s="63" t="s">
        <v>93</v>
      </c>
      <c r="C120" s="64">
        <v>240</v>
      </c>
      <c r="D120" s="65">
        <v>20.59</v>
      </c>
      <c r="E120" s="65">
        <v>22.6</v>
      </c>
      <c r="F120" s="65">
        <v>61.81</v>
      </c>
      <c r="G120" s="66">
        <v>448.96</v>
      </c>
      <c r="H120" s="67" t="s">
        <v>155</v>
      </c>
    </row>
    <row r="121" spans="1:8" ht="15" customHeight="1" x14ac:dyDescent="0.25">
      <c r="A121" s="93"/>
      <c r="B121" s="63" t="s">
        <v>63</v>
      </c>
      <c r="C121" s="64">
        <v>200</v>
      </c>
      <c r="D121" s="65">
        <v>0.14000000000000001</v>
      </c>
      <c r="E121" s="65">
        <v>0.06</v>
      </c>
      <c r="F121" s="65">
        <v>8</v>
      </c>
      <c r="G121" s="66">
        <v>32.700000000000003</v>
      </c>
      <c r="H121" s="69" t="s">
        <v>62</v>
      </c>
    </row>
    <row r="122" spans="1:8" ht="15" customHeight="1" x14ac:dyDescent="0.25">
      <c r="A122" s="93"/>
      <c r="B122" s="63" t="s">
        <v>37</v>
      </c>
      <c r="C122" s="64">
        <v>30</v>
      </c>
      <c r="D122" s="65">
        <v>1.98</v>
      </c>
      <c r="E122" s="65">
        <v>0.27</v>
      </c>
      <c r="F122" s="65">
        <v>11.4</v>
      </c>
      <c r="G122" s="66">
        <v>59.7</v>
      </c>
      <c r="H122" s="67"/>
    </row>
    <row r="123" spans="1:8" ht="15" customHeight="1" x14ac:dyDescent="0.25">
      <c r="A123" s="93"/>
      <c r="B123" s="63" t="s">
        <v>38</v>
      </c>
      <c r="C123" s="64">
        <v>30</v>
      </c>
      <c r="D123" s="65">
        <v>1.98</v>
      </c>
      <c r="E123" s="65">
        <v>0.36</v>
      </c>
      <c r="F123" s="65">
        <v>10.02</v>
      </c>
      <c r="G123" s="66">
        <v>52.2</v>
      </c>
      <c r="H123" s="67"/>
    </row>
    <row r="124" spans="1:8" s="24" customFormat="1" ht="15" customHeight="1" x14ac:dyDescent="0.25">
      <c r="A124" s="93" t="s">
        <v>39</v>
      </c>
      <c r="B124" s="94"/>
      <c r="C124" s="43">
        <f>SUM(C118:C123)</f>
        <v>760</v>
      </c>
      <c r="D124" s="43">
        <f t="shared" ref="D124:G124" si="22">SUM(D118:D123)</f>
        <v>28.14</v>
      </c>
      <c r="E124" s="43">
        <f t="shared" si="22"/>
        <v>29.22</v>
      </c>
      <c r="F124" s="43">
        <f t="shared" si="22"/>
        <v>110.83</v>
      </c>
      <c r="G124" s="43">
        <f t="shared" si="22"/>
        <v>789.49000000000012</v>
      </c>
      <c r="H124" s="68"/>
    </row>
    <row r="125" spans="1:8" s="24" customFormat="1" ht="15" customHeight="1" thickBot="1" x14ac:dyDescent="0.3">
      <c r="A125" s="106" t="s">
        <v>40</v>
      </c>
      <c r="B125" s="107"/>
      <c r="C125" s="70">
        <f>C124+C117</f>
        <v>1260</v>
      </c>
      <c r="D125" s="70">
        <f t="shared" ref="D125:G125" si="23">D124+D117</f>
        <v>47.17</v>
      </c>
      <c r="E125" s="70">
        <f t="shared" si="23"/>
        <v>47.75</v>
      </c>
      <c r="F125" s="70">
        <f t="shared" si="23"/>
        <v>201.60000000000002</v>
      </c>
      <c r="G125" s="70">
        <f t="shared" si="23"/>
        <v>1367.9</v>
      </c>
      <c r="H125" s="71"/>
    </row>
    <row r="126" spans="1:8" s="24" customFormat="1" ht="15" customHeight="1" x14ac:dyDescent="0.25">
      <c r="A126" s="108" t="s">
        <v>90</v>
      </c>
      <c r="B126" s="109"/>
      <c r="C126" s="109"/>
      <c r="D126" s="109"/>
      <c r="E126" s="109"/>
      <c r="F126" s="109"/>
      <c r="G126" s="109"/>
      <c r="H126" s="110"/>
    </row>
    <row r="127" spans="1:8" ht="15" customHeight="1" x14ac:dyDescent="0.25">
      <c r="A127" s="93" t="s">
        <v>25</v>
      </c>
      <c r="B127" s="63" t="s">
        <v>65</v>
      </c>
      <c r="C127" s="64">
        <v>200</v>
      </c>
      <c r="D127" s="65">
        <v>10.4</v>
      </c>
      <c r="E127" s="65">
        <v>14.58</v>
      </c>
      <c r="F127" s="65">
        <v>27.24</v>
      </c>
      <c r="G127" s="66">
        <v>264.44</v>
      </c>
      <c r="H127" s="67">
        <v>266</v>
      </c>
    </row>
    <row r="128" spans="1:8" ht="15" customHeight="1" x14ac:dyDescent="0.25">
      <c r="A128" s="93"/>
      <c r="B128" s="63" t="s">
        <v>66</v>
      </c>
      <c r="C128" s="64">
        <v>100</v>
      </c>
      <c r="D128" s="65">
        <v>8</v>
      </c>
      <c r="E128" s="65">
        <v>3.05</v>
      </c>
      <c r="F128" s="65">
        <v>55.35</v>
      </c>
      <c r="G128" s="66">
        <v>285.27</v>
      </c>
      <c r="H128" s="67">
        <v>564</v>
      </c>
    </row>
    <row r="129" spans="1:8" ht="15" customHeight="1" x14ac:dyDescent="0.25">
      <c r="A129" s="93"/>
      <c r="B129" s="63" t="s">
        <v>28</v>
      </c>
      <c r="C129" s="64">
        <v>200</v>
      </c>
      <c r="D129" s="65">
        <v>0.2</v>
      </c>
      <c r="E129" s="65">
        <v>0</v>
      </c>
      <c r="F129" s="65">
        <v>7.02</v>
      </c>
      <c r="G129" s="66">
        <v>28.46</v>
      </c>
      <c r="H129" s="67">
        <v>493</v>
      </c>
    </row>
    <row r="130" spans="1:8" s="24" customFormat="1" ht="15" customHeight="1" x14ac:dyDescent="0.25">
      <c r="A130" s="93" t="s">
        <v>29</v>
      </c>
      <c r="B130" s="94"/>
      <c r="C130" s="43">
        <f>SUM(C127:C129)</f>
        <v>500</v>
      </c>
      <c r="D130" s="43">
        <f t="shared" ref="D130:G130" si="24">SUM(D127:D129)</f>
        <v>18.599999999999998</v>
      </c>
      <c r="E130" s="43">
        <f t="shared" si="24"/>
        <v>17.63</v>
      </c>
      <c r="F130" s="43">
        <f t="shared" si="24"/>
        <v>89.61</v>
      </c>
      <c r="G130" s="43">
        <f t="shared" si="24"/>
        <v>578.17000000000007</v>
      </c>
      <c r="H130" s="68"/>
    </row>
    <row r="131" spans="1:8" ht="15" customHeight="1" x14ac:dyDescent="0.25">
      <c r="A131" s="93" t="s">
        <v>30</v>
      </c>
      <c r="B131" s="63" t="s">
        <v>67</v>
      </c>
      <c r="C131" s="64">
        <v>60</v>
      </c>
      <c r="D131" s="65">
        <v>0.79</v>
      </c>
      <c r="E131" s="65">
        <v>0.06</v>
      </c>
      <c r="F131" s="65">
        <v>4.18</v>
      </c>
      <c r="G131" s="66">
        <v>21.21</v>
      </c>
      <c r="H131" s="67">
        <v>16</v>
      </c>
    </row>
    <row r="132" spans="1:8" ht="15" customHeight="1" x14ac:dyDescent="0.25">
      <c r="A132" s="93"/>
      <c r="B132" s="63" t="s">
        <v>96</v>
      </c>
      <c r="C132" s="64">
        <v>200</v>
      </c>
      <c r="D132" s="65">
        <v>2.82</v>
      </c>
      <c r="E132" s="65">
        <v>4.34</v>
      </c>
      <c r="F132" s="65">
        <v>6.74</v>
      </c>
      <c r="G132" s="66">
        <v>165.23</v>
      </c>
      <c r="H132" s="69" t="s">
        <v>95</v>
      </c>
    </row>
    <row r="133" spans="1:8" ht="15" customHeight="1" x14ac:dyDescent="0.25">
      <c r="A133" s="93"/>
      <c r="B133" s="63" t="s">
        <v>98</v>
      </c>
      <c r="C133" s="64">
        <v>90</v>
      </c>
      <c r="D133" s="65">
        <v>12.95</v>
      </c>
      <c r="E133" s="65">
        <v>18.54</v>
      </c>
      <c r="F133" s="65">
        <v>26.52</v>
      </c>
      <c r="G133" s="66">
        <v>205.63</v>
      </c>
      <c r="H133" s="69" t="s">
        <v>97</v>
      </c>
    </row>
    <row r="134" spans="1:8" ht="15" customHeight="1" x14ac:dyDescent="0.25">
      <c r="A134" s="93"/>
      <c r="B134" s="63" t="s">
        <v>34</v>
      </c>
      <c r="C134" s="64">
        <v>20</v>
      </c>
      <c r="D134" s="65">
        <v>0.1</v>
      </c>
      <c r="E134" s="65">
        <v>1.01</v>
      </c>
      <c r="F134" s="65">
        <v>1.05</v>
      </c>
      <c r="G134" s="66">
        <v>13.69</v>
      </c>
      <c r="H134" s="67">
        <v>453</v>
      </c>
    </row>
    <row r="135" spans="1:8" ht="15" customHeight="1" x14ac:dyDescent="0.25">
      <c r="A135" s="93"/>
      <c r="B135" s="63" t="s">
        <v>99</v>
      </c>
      <c r="C135" s="64">
        <v>150</v>
      </c>
      <c r="D135" s="65">
        <v>7.61</v>
      </c>
      <c r="E135" s="65">
        <v>3.42</v>
      </c>
      <c r="F135" s="65">
        <v>42.02</v>
      </c>
      <c r="G135" s="66">
        <v>218.52</v>
      </c>
      <c r="H135" s="67">
        <v>243</v>
      </c>
    </row>
    <row r="136" spans="1:8" ht="15" customHeight="1" x14ac:dyDescent="0.25">
      <c r="A136" s="93"/>
      <c r="B136" s="63" t="s">
        <v>36</v>
      </c>
      <c r="C136" s="64">
        <v>200</v>
      </c>
      <c r="D136" s="65">
        <v>0.08</v>
      </c>
      <c r="E136" s="65">
        <v>0</v>
      </c>
      <c r="F136" s="65">
        <v>10.62</v>
      </c>
      <c r="G136" s="66">
        <v>40.44</v>
      </c>
      <c r="H136" s="67">
        <v>508</v>
      </c>
    </row>
    <row r="137" spans="1:8" ht="15" customHeight="1" x14ac:dyDescent="0.25">
      <c r="A137" s="93"/>
      <c r="B137" s="63" t="s">
        <v>37</v>
      </c>
      <c r="C137" s="64">
        <v>30</v>
      </c>
      <c r="D137" s="65">
        <v>1.98</v>
      </c>
      <c r="E137" s="65">
        <v>0.27</v>
      </c>
      <c r="F137" s="65">
        <v>11.4</v>
      </c>
      <c r="G137" s="66">
        <v>59.7</v>
      </c>
      <c r="H137" s="67"/>
    </row>
    <row r="138" spans="1:8" ht="15" customHeight="1" x14ac:dyDescent="0.25">
      <c r="A138" s="93"/>
      <c r="B138" s="63" t="s">
        <v>38</v>
      </c>
      <c r="C138" s="64">
        <v>30</v>
      </c>
      <c r="D138" s="65">
        <v>1.98</v>
      </c>
      <c r="E138" s="65">
        <v>0.36</v>
      </c>
      <c r="F138" s="65">
        <v>10.02</v>
      </c>
      <c r="G138" s="66">
        <v>52.2</v>
      </c>
      <c r="H138" s="67"/>
    </row>
    <row r="139" spans="1:8" s="24" customFormat="1" ht="15" customHeight="1" x14ac:dyDescent="0.25">
      <c r="A139" s="93" t="s">
        <v>39</v>
      </c>
      <c r="B139" s="94"/>
      <c r="C139" s="43">
        <f>SUM(C131:C138)</f>
        <v>780</v>
      </c>
      <c r="D139" s="43">
        <f t="shared" ref="D139:G139" si="25">SUM(D131:D138)</f>
        <v>28.31</v>
      </c>
      <c r="E139" s="43">
        <f t="shared" si="25"/>
        <v>27.999999999999996</v>
      </c>
      <c r="F139" s="43">
        <f t="shared" si="25"/>
        <v>112.55</v>
      </c>
      <c r="G139" s="43">
        <f t="shared" si="25"/>
        <v>776.62000000000012</v>
      </c>
      <c r="H139" s="68"/>
    </row>
    <row r="140" spans="1:8" s="24" customFormat="1" ht="15" customHeight="1" thickBot="1" x14ac:dyDescent="0.3">
      <c r="A140" s="106" t="s">
        <v>40</v>
      </c>
      <c r="B140" s="107"/>
      <c r="C140" s="70">
        <f>C139+C130</f>
        <v>1280</v>
      </c>
      <c r="D140" s="70">
        <f t="shared" ref="D140:G140" si="26">D139+D130</f>
        <v>46.91</v>
      </c>
      <c r="E140" s="70">
        <f t="shared" si="26"/>
        <v>45.629999999999995</v>
      </c>
      <c r="F140" s="70">
        <f t="shared" si="26"/>
        <v>202.16</v>
      </c>
      <c r="G140" s="70">
        <f t="shared" si="26"/>
        <v>1354.7900000000002</v>
      </c>
      <c r="H140" s="71"/>
    </row>
    <row r="141" spans="1:8" s="24" customFormat="1" ht="15" customHeight="1" x14ac:dyDescent="0.25">
      <c r="A141" s="108" t="s">
        <v>94</v>
      </c>
      <c r="B141" s="109"/>
      <c r="C141" s="109"/>
      <c r="D141" s="109"/>
      <c r="E141" s="109"/>
      <c r="F141" s="109"/>
      <c r="G141" s="109"/>
      <c r="H141" s="110"/>
    </row>
    <row r="142" spans="1:8" ht="15" customHeight="1" x14ac:dyDescent="0.25">
      <c r="A142" s="93" t="s">
        <v>25</v>
      </c>
      <c r="B142" s="63" t="s">
        <v>100</v>
      </c>
      <c r="C142" s="64">
        <v>200</v>
      </c>
      <c r="D142" s="65">
        <v>13.42</v>
      </c>
      <c r="E142" s="65">
        <v>16.2</v>
      </c>
      <c r="F142" s="65">
        <v>31.54</v>
      </c>
      <c r="G142" s="66">
        <v>335.14</v>
      </c>
      <c r="H142" s="67">
        <v>296</v>
      </c>
    </row>
    <row r="143" spans="1:8" ht="15" customHeight="1" x14ac:dyDescent="0.25">
      <c r="A143" s="93"/>
      <c r="B143" s="63" t="s">
        <v>27</v>
      </c>
      <c r="C143" s="64">
        <v>100</v>
      </c>
      <c r="D143" s="65">
        <v>7.24</v>
      </c>
      <c r="E143" s="65">
        <v>2.76</v>
      </c>
      <c r="F143" s="65">
        <v>53.31</v>
      </c>
      <c r="G143" s="66">
        <v>270.95</v>
      </c>
      <c r="H143" s="67">
        <v>574</v>
      </c>
    </row>
    <row r="144" spans="1:8" ht="15" customHeight="1" x14ac:dyDescent="0.25">
      <c r="A144" s="93"/>
      <c r="B144" s="63" t="s">
        <v>44</v>
      </c>
      <c r="C144" s="64">
        <v>200</v>
      </c>
      <c r="D144" s="65">
        <v>0.24</v>
      </c>
      <c r="E144" s="65">
        <v>0</v>
      </c>
      <c r="F144" s="65">
        <v>7.14</v>
      </c>
      <c r="G144" s="66">
        <v>29.8</v>
      </c>
      <c r="H144" s="67">
        <v>144</v>
      </c>
    </row>
    <row r="145" spans="1:8" s="24" customFormat="1" ht="15" customHeight="1" x14ac:dyDescent="0.25">
      <c r="A145" s="93" t="s">
        <v>29</v>
      </c>
      <c r="B145" s="94"/>
      <c r="C145" s="43">
        <f>SUM(C142:C144)</f>
        <v>500</v>
      </c>
      <c r="D145" s="43">
        <f t="shared" ref="D145:G145" si="27">SUM(D142:D144)</f>
        <v>20.9</v>
      </c>
      <c r="E145" s="43">
        <f t="shared" si="27"/>
        <v>18.96</v>
      </c>
      <c r="F145" s="43">
        <f t="shared" si="27"/>
        <v>91.99</v>
      </c>
      <c r="G145" s="43">
        <f t="shared" si="27"/>
        <v>635.88999999999987</v>
      </c>
      <c r="H145" s="68"/>
    </row>
    <row r="146" spans="1:8" ht="15" customHeight="1" x14ac:dyDescent="0.25">
      <c r="A146" s="93" t="s">
        <v>30</v>
      </c>
      <c r="B146" s="63" t="s">
        <v>56</v>
      </c>
      <c r="C146" s="64">
        <v>60</v>
      </c>
      <c r="D146" s="65">
        <v>0.9</v>
      </c>
      <c r="E146" s="65">
        <v>0.06</v>
      </c>
      <c r="F146" s="65">
        <v>5.28</v>
      </c>
      <c r="G146" s="66">
        <v>25.2</v>
      </c>
      <c r="H146" s="67">
        <v>17</v>
      </c>
    </row>
    <row r="147" spans="1:8" ht="15" customHeight="1" x14ac:dyDescent="0.25">
      <c r="A147" s="93"/>
      <c r="B147" s="63" t="s">
        <v>77</v>
      </c>
      <c r="C147" s="64">
        <v>200</v>
      </c>
      <c r="D147" s="65">
        <v>1.88</v>
      </c>
      <c r="E147" s="65">
        <v>3.88</v>
      </c>
      <c r="F147" s="65">
        <v>12</v>
      </c>
      <c r="G147" s="66">
        <v>156.30000000000001</v>
      </c>
      <c r="H147" s="69" t="s">
        <v>76</v>
      </c>
    </row>
    <row r="148" spans="1:8" ht="15" customHeight="1" x14ac:dyDescent="0.25">
      <c r="A148" s="93"/>
      <c r="B148" s="63" t="s">
        <v>101</v>
      </c>
      <c r="C148" s="64">
        <v>90</v>
      </c>
      <c r="D148" s="65">
        <v>15.22</v>
      </c>
      <c r="E148" s="65">
        <v>17.66</v>
      </c>
      <c r="F148" s="65">
        <v>21.93</v>
      </c>
      <c r="G148" s="66">
        <v>223.6</v>
      </c>
      <c r="H148" s="67">
        <v>343</v>
      </c>
    </row>
    <row r="149" spans="1:8" ht="15" customHeight="1" x14ac:dyDescent="0.25">
      <c r="A149" s="93"/>
      <c r="B149" s="63" t="s">
        <v>89</v>
      </c>
      <c r="C149" s="64">
        <v>150</v>
      </c>
      <c r="D149" s="65">
        <v>3.87</v>
      </c>
      <c r="E149" s="65">
        <v>4.7</v>
      </c>
      <c r="F149" s="65">
        <v>40.08</v>
      </c>
      <c r="G149" s="66">
        <v>218.03</v>
      </c>
      <c r="H149" s="67">
        <v>414</v>
      </c>
    </row>
    <row r="150" spans="1:8" ht="15" customHeight="1" x14ac:dyDescent="0.25">
      <c r="A150" s="93"/>
      <c r="B150" s="63" t="s">
        <v>50</v>
      </c>
      <c r="C150" s="64">
        <v>200</v>
      </c>
      <c r="D150" s="65">
        <v>0.22</v>
      </c>
      <c r="E150" s="65">
        <v>0.1</v>
      </c>
      <c r="F150" s="65">
        <v>10.119999999999999</v>
      </c>
      <c r="G150" s="66">
        <v>41.8</v>
      </c>
      <c r="H150" s="67">
        <v>519</v>
      </c>
    </row>
    <row r="151" spans="1:8" ht="15" customHeight="1" x14ac:dyDescent="0.25">
      <c r="A151" s="93"/>
      <c r="B151" s="63" t="s">
        <v>37</v>
      </c>
      <c r="C151" s="64">
        <v>30</v>
      </c>
      <c r="D151" s="65">
        <v>1.98</v>
      </c>
      <c r="E151" s="65">
        <v>0.27</v>
      </c>
      <c r="F151" s="65">
        <v>11.4</v>
      </c>
      <c r="G151" s="66">
        <v>59.7</v>
      </c>
      <c r="H151" s="67"/>
    </row>
    <row r="152" spans="1:8" ht="15" customHeight="1" x14ac:dyDescent="0.25">
      <c r="A152" s="93"/>
      <c r="B152" s="63" t="s">
        <v>38</v>
      </c>
      <c r="C152" s="64">
        <v>30</v>
      </c>
      <c r="D152" s="65">
        <v>1.98</v>
      </c>
      <c r="E152" s="65">
        <v>0.36</v>
      </c>
      <c r="F152" s="65">
        <v>10.02</v>
      </c>
      <c r="G152" s="66">
        <v>52.2</v>
      </c>
      <c r="H152" s="67"/>
    </row>
    <row r="153" spans="1:8" s="24" customFormat="1" ht="15" customHeight="1" x14ac:dyDescent="0.25">
      <c r="A153" s="93" t="s">
        <v>39</v>
      </c>
      <c r="B153" s="94"/>
      <c r="C153" s="43">
        <f>SUM(C146:C152)</f>
        <v>760</v>
      </c>
      <c r="D153" s="43">
        <f t="shared" ref="D153:G153" si="28">SUM(D146:D152)</f>
        <v>26.05</v>
      </c>
      <c r="E153" s="43">
        <f t="shared" si="28"/>
        <v>27.03</v>
      </c>
      <c r="F153" s="43">
        <f t="shared" si="28"/>
        <v>110.83</v>
      </c>
      <c r="G153" s="43">
        <f t="shared" si="28"/>
        <v>776.83</v>
      </c>
      <c r="H153" s="68"/>
    </row>
    <row r="154" spans="1:8" s="24" customFormat="1" ht="15" customHeight="1" thickBot="1" x14ac:dyDescent="0.3">
      <c r="A154" s="106" t="s">
        <v>40</v>
      </c>
      <c r="B154" s="107"/>
      <c r="C154" s="70">
        <f>C153+C145</f>
        <v>1260</v>
      </c>
      <c r="D154" s="70">
        <f t="shared" ref="D154:G154" si="29">D153+D145</f>
        <v>46.95</v>
      </c>
      <c r="E154" s="70">
        <f t="shared" si="29"/>
        <v>45.99</v>
      </c>
      <c r="F154" s="70">
        <f t="shared" si="29"/>
        <v>202.82</v>
      </c>
      <c r="G154" s="70">
        <f t="shared" si="29"/>
        <v>1412.7199999999998</v>
      </c>
      <c r="H154" s="71"/>
    </row>
    <row r="155" spans="1:8" s="24" customFormat="1" ht="15" customHeight="1" x14ac:dyDescent="0.25">
      <c r="A155" s="108" t="s">
        <v>102</v>
      </c>
      <c r="B155" s="109"/>
      <c r="C155" s="44">
        <f>C154+C140+C125+C112+C97+C83+C70+C57+C43+C29</f>
        <v>12640</v>
      </c>
      <c r="D155" s="44">
        <f t="shared" ref="D155:G155" si="30">D154+D140+D125+D112+D97+D83+D70+D57+D43+D29</f>
        <v>466.94</v>
      </c>
      <c r="E155" s="44">
        <f t="shared" si="30"/>
        <v>466.07000000000005</v>
      </c>
      <c r="F155" s="44">
        <f t="shared" si="30"/>
        <v>2004.88</v>
      </c>
      <c r="G155" s="44">
        <f t="shared" si="30"/>
        <v>13437.41</v>
      </c>
      <c r="H155" s="72"/>
    </row>
    <row r="156" spans="1:8" s="24" customFormat="1" ht="15" customHeight="1" x14ac:dyDescent="0.25">
      <c r="A156" s="93" t="s">
        <v>103</v>
      </c>
      <c r="B156" s="94"/>
      <c r="C156" s="73">
        <f>C155/12</f>
        <v>1053.3333333333333</v>
      </c>
      <c r="D156" s="73">
        <f t="shared" ref="D156:G156" si="31">D155/12</f>
        <v>38.911666666666669</v>
      </c>
      <c r="E156" s="73">
        <f t="shared" si="31"/>
        <v>38.839166666666671</v>
      </c>
      <c r="F156" s="73">
        <f t="shared" si="31"/>
        <v>167.07333333333335</v>
      </c>
      <c r="G156" s="73">
        <f t="shared" si="31"/>
        <v>1119.7841666666666</v>
      </c>
      <c r="H156" s="68"/>
    </row>
    <row r="157" spans="1:8" s="77" customFormat="1" ht="30" customHeight="1" thickBot="1" x14ac:dyDescent="0.3">
      <c r="A157" s="111"/>
      <c r="B157" s="112"/>
      <c r="C157" s="74"/>
      <c r="D157" s="75"/>
      <c r="E157" s="75"/>
      <c r="F157" s="75"/>
      <c r="G157" s="74"/>
      <c r="H157" s="76"/>
    </row>
    <row r="158" spans="1:8" s="77" customFormat="1" ht="30" customHeight="1" thickBot="1" x14ac:dyDescent="0.3">
      <c r="A158" s="78"/>
      <c r="B158" s="78"/>
      <c r="C158" s="79"/>
      <c r="D158" s="80"/>
      <c r="E158" s="80"/>
      <c r="F158" s="80"/>
      <c r="G158" s="79"/>
      <c r="H158" s="79"/>
    </row>
    <row r="159" spans="1:8" s="77" customFormat="1" ht="30" customHeight="1" x14ac:dyDescent="0.35">
      <c r="A159" s="116" t="s">
        <v>159</v>
      </c>
      <c r="B159" s="117"/>
      <c r="C159" s="117"/>
      <c r="D159" s="117"/>
      <c r="E159" s="117"/>
      <c r="F159" s="117"/>
      <c r="G159" s="118"/>
      <c r="H159" s="21"/>
    </row>
    <row r="160" spans="1:8" s="77" customFormat="1" ht="30" customHeight="1" x14ac:dyDescent="0.25">
      <c r="A160" s="93"/>
      <c r="B160" s="94"/>
      <c r="C160" s="22" t="s">
        <v>113</v>
      </c>
      <c r="D160" s="125" t="s">
        <v>114</v>
      </c>
      <c r="E160" s="125"/>
      <c r="F160" s="125"/>
      <c r="G160" s="23" t="s">
        <v>115</v>
      </c>
      <c r="H160" s="24"/>
    </row>
    <row r="161" spans="1:8" s="77" customFormat="1" ht="16.5" customHeight="1" x14ac:dyDescent="0.25">
      <c r="A161" s="93"/>
      <c r="B161" s="94"/>
      <c r="C161" s="1"/>
      <c r="D161" s="43" t="s">
        <v>116</v>
      </c>
      <c r="E161" s="43" t="s">
        <v>117</v>
      </c>
      <c r="F161" s="43" t="s">
        <v>118</v>
      </c>
      <c r="G161" s="2"/>
      <c r="H161" s="24"/>
    </row>
    <row r="162" spans="1:8" s="77" customFormat="1" ht="19.5" customHeight="1" x14ac:dyDescent="0.25">
      <c r="A162" s="114" t="s">
        <v>119</v>
      </c>
      <c r="B162" s="115"/>
      <c r="C162" s="25"/>
      <c r="D162" s="26">
        <v>84.7</v>
      </c>
      <c r="E162" s="26">
        <v>86.9</v>
      </c>
      <c r="F162" s="26">
        <v>368.5</v>
      </c>
      <c r="G162" s="2">
        <v>2585</v>
      </c>
      <c r="H162" s="24"/>
    </row>
    <row r="163" spans="1:8" s="77" customFormat="1" ht="15" customHeight="1" x14ac:dyDescent="0.25">
      <c r="A163" s="114" t="s">
        <v>25</v>
      </c>
      <c r="B163" s="115"/>
      <c r="C163" s="25"/>
      <c r="D163" s="26"/>
      <c r="E163" s="26"/>
      <c r="F163" s="26"/>
      <c r="G163" s="2"/>
      <c r="H163" s="24"/>
    </row>
    <row r="164" spans="1:8" s="77" customFormat="1" ht="16.5" customHeight="1" x14ac:dyDescent="0.25">
      <c r="A164" s="123" t="s">
        <v>120</v>
      </c>
      <c r="B164" s="124"/>
      <c r="C164" s="27">
        <v>500</v>
      </c>
      <c r="D164" s="28" t="s">
        <v>127</v>
      </c>
      <c r="E164" s="28" t="s">
        <v>128</v>
      </c>
      <c r="F164" s="28" t="s">
        <v>129</v>
      </c>
      <c r="G164" s="29" t="s">
        <v>130</v>
      </c>
      <c r="H164" s="24"/>
    </row>
    <row r="165" spans="1:8" s="77" customFormat="1" ht="24.75" customHeight="1" x14ac:dyDescent="0.25">
      <c r="A165" s="114" t="s">
        <v>121</v>
      </c>
      <c r="B165" s="115"/>
      <c r="C165" s="6">
        <f>(C145+C130+C117+C103+C88+C75+C62+C48+C34+C19)/10</f>
        <v>500</v>
      </c>
      <c r="D165" s="6">
        <f t="shared" ref="D165:G165" si="32">(D145+D130+D117+D103+D88+D75+D62+D48+D34+D19)/10</f>
        <v>18.901</v>
      </c>
      <c r="E165" s="6">
        <f t="shared" si="32"/>
        <v>18.428999999999995</v>
      </c>
      <c r="F165" s="6">
        <f t="shared" si="32"/>
        <v>87.705000000000013</v>
      </c>
      <c r="G165" s="6">
        <f t="shared" si="32"/>
        <v>556.51999999999987</v>
      </c>
      <c r="H165" s="24"/>
    </row>
    <row r="166" spans="1:8" s="77" customFormat="1" ht="30" customHeight="1" x14ac:dyDescent="0.25">
      <c r="A166" s="121" t="s">
        <v>122</v>
      </c>
      <c r="B166" s="122"/>
      <c r="C166" s="3"/>
      <c r="D166" s="4">
        <f>D165/D162</f>
        <v>0.22315230224321134</v>
      </c>
      <c r="E166" s="4">
        <f t="shared" ref="E166:G166" si="33">E165/E162</f>
        <v>0.21207134637514377</v>
      </c>
      <c r="F166" s="4">
        <f t="shared" si="33"/>
        <v>0.23800542740841252</v>
      </c>
      <c r="G166" s="5">
        <f t="shared" si="33"/>
        <v>0.21528820116054154</v>
      </c>
      <c r="H166" s="24"/>
    </row>
    <row r="167" spans="1:8" s="77" customFormat="1" ht="14.25" customHeight="1" x14ac:dyDescent="0.25">
      <c r="A167" s="114" t="s">
        <v>123</v>
      </c>
      <c r="B167" s="115"/>
      <c r="C167" s="3"/>
      <c r="D167" s="6"/>
      <c r="E167" s="6"/>
      <c r="F167" s="6"/>
      <c r="G167" s="7"/>
      <c r="H167" s="24"/>
    </row>
    <row r="168" spans="1:8" s="77" customFormat="1" ht="15" customHeight="1" x14ac:dyDescent="0.25">
      <c r="A168" s="123" t="s">
        <v>124</v>
      </c>
      <c r="B168" s="124"/>
      <c r="C168" s="27">
        <v>700</v>
      </c>
      <c r="D168" s="30" t="s">
        <v>131</v>
      </c>
      <c r="E168" s="30" t="s">
        <v>132</v>
      </c>
      <c r="F168" s="30" t="s">
        <v>133</v>
      </c>
      <c r="G168" s="31" t="s">
        <v>134</v>
      </c>
      <c r="H168" s="24"/>
    </row>
    <row r="169" spans="1:8" s="77" customFormat="1" ht="21" customHeight="1" x14ac:dyDescent="0.25">
      <c r="A169" s="114" t="s">
        <v>125</v>
      </c>
      <c r="B169" s="115"/>
      <c r="C169" s="32">
        <f>(C153+C139+C124+C111+C96+C82+C69+C56+C42+C28)/10</f>
        <v>764</v>
      </c>
      <c r="D169" s="32">
        <f t="shared" ref="D169:G169" si="34">(D153+D139+D124+D111+D96+D82+D69+D56+D42+D28)/10</f>
        <v>27.792999999999999</v>
      </c>
      <c r="E169" s="32">
        <f t="shared" si="34"/>
        <v>28.178000000000004</v>
      </c>
      <c r="F169" s="32">
        <f t="shared" si="34"/>
        <v>112.78299999999999</v>
      </c>
      <c r="G169" s="32">
        <f t="shared" si="34"/>
        <v>787.22100000000023</v>
      </c>
      <c r="H169" s="24"/>
    </row>
    <row r="170" spans="1:8" s="77" customFormat="1" ht="30" customHeight="1" x14ac:dyDescent="0.25">
      <c r="A170" s="121" t="s">
        <v>122</v>
      </c>
      <c r="B170" s="122"/>
      <c r="C170" s="33"/>
      <c r="D170" s="4">
        <f>D169/D162</f>
        <v>0.32813459268004719</v>
      </c>
      <c r="E170" s="4">
        <f>E169/E162</f>
        <v>0.32425776754890684</v>
      </c>
      <c r="F170" s="4">
        <f>F169/F162</f>
        <v>0.30605970149253725</v>
      </c>
      <c r="G170" s="5">
        <f>G169/2585</f>
        <v>0.30453423597678925</v>
      </c>
      <c r="H170" s="24"/>
    </row>
    <row r="171" spans="1:8" s="77" customFormat="1" ht="15.75" customHeight="1" x14ac:dyDescent="0.25">
      <c r="A171" s="114" t="s">
        <v>103</v>
      </c>
      <c r="B171" s="115"/>
      <c r="C171" s="33"/>
      <c r="D171" s="4"/>
      <c r="E171" s="4"/>
      <c r="F171" s="4"/>
      <c r="G171" s="5"/>
      <c r="H171" s="24"/>
    </row>
    <row r="172" spans="1:8" s="77" customFormat="1" ht="15.75" customHeight="1" x14ac:dyDescent="0.25">
      <c r="A172" s="123" t="s">
        <v>135</v>
      </c>
      <c r="B172" s="124"/>
      <c r="C172" s="27">
        <v>1200</v>
      </c>
      <c r="D172" s="27" t="s">
        <v>145</v>
      </c>
      <c r="E172" s="27" t="s">
        <v>146</v>
      </c>
      <c r="F172" s="27" t="s">
        <v>147</v>
      </c>
      <c r="G172" s="8" t="s">
        <v>148</v>
      </c>
      <c r="H172" s="24"/>
    </row>
    <row r="173" spans="1:8" s="77" customFormat="1" ht="15.75" customHeight="1" x14ac:dyDescent="0.25">
      <c r="A173" s="114" t="s">
        <v>126</v>
      </c>
      <c r="B173" s="115"/>
      <c r="C173" s="32">
        <f>C165+C169</f>
        <v>1264</v>
      </c>
      <c r="D173" s="32">
        <f t="shared" ref="D173:G173" si="35">D165+D169</f>
        <v>46.694000000000003</v>
      </c>
      <c r="E173" s="32">
        <f t="shared" si="35"/>
        <v>46.606999999999999</v>
      </c>
      <c r="F173" s="32">
        <f t="shared" si="35"/>
        <v>200.488</v>
      </c>
      <c r="G173" s="32">
        <f t="shared" si="35"/>
        <v>1343.741</v>
      </c>
      <c r="H173" s="24"/>
    </row>
    <row r="174" spans="1:8" s="77" customFormat="1" ht="24" customHeight="1" thickBot="1" x14ac:dyDescent="0.3">
      <c r="A174" s="119" t="s">
        <v>122</v>
      </c>
      <c r="B174" s="120"/>
      <c r="C174" s="9"/>
      <c r="D174" s="34">
        <f>D173/D162</f>
        <v>0.55128689492325855</v>
      </c>
      <c r="E174" s="34">
        <f>E173/E162</f>
        <v>0.53632911392405058</v>
      </c>
      <c r="F174" s="34">
        <f>F173/F162</f>
        <v>0.54406512890094982</v>
      </c>
      <c r="G174" s="35">
        <f>G173/2585</f>
        <v>0.51982243713733078</v>
      </c>
      <c r="H174" s="24"/>
    </row>
    <row r="175" spans="1:8" s="77" customFormat="1" ht="30" customHeight="1" x14ac:dyDescent="0.3">
      <c r="A175" s="126"/>
      <c r="B175" s="126"/>
      <c r="C175" s="10"/>
      <c r="D175" s="10"/>
      <c r="E175" s="10"/>
      <c r="F175" s="10"/>
      <c r="G175" s="11"/>
      <c r="H175" s="79"/>
    </row>
    <row r="176" spans="1:8" s="62" customFormat="1" ht="21.75" customHeight="1" x14ac:dyDescent="0.25">
      <c r="A176" s="113" t="s">
        <v>7</v>
      </c>
      <c r="B176" s="113"/>
      <c r="C176" s="113"/>
      <c r="D176" s="113"/>
      <c r="E176" s="81"/>
      <c r="F176" s="81"/>
      <c r="G176" s="81"/>
      <c r="H176" s="81"/>
    </row>
    <row r="177" spans="1:4" s="54" customFormat="1" ht="40.5" customHeight="1" x14ac:dyDescent="0.25">
      <c r="A177" s="82" t="s">
        <v>8</v>
      </c>
      <c r="B177" s="83"/>
      <c r="C177" s="82" t="s">
        <v>9</v>
      </c>
      <c r="D177" s="84"/>
    </row>
    <row r="178" spans="1:4" s="54" customFormat="1" ht="26.1" customHeight="1" x14ac:dyDescent="0.25">
      <c r="A178" s="82" t="s">
        <v>10</v>
      </c>
      <c r="B178" s="83">
        <v>86.558999999999997</v>
      </c>
      <c r="C178" s="82" t="s">
        <v>15</v>
      </c>
      <c r="D178" s="84">
        <v>335.87299999999999</v>
      </c>
    </row>
    <row r="179" spans="1:4" s="54" customFormat="1" ht="25.5" customHeight="1" x14ac:dyDescent="0.25">
      <c r="A179" s="82" t="s">
        <v>11</v>
      </c>
      <c r="B179" s="83">
        <v>1.1419999999999999</v>
      </c>
      <c r="C179" s="82" t="s">
        <v>16</v>
      </c>
      <c r="D179" s="84">
        <v>414.50400000000002</v>
      </c>
    </row>
    <row r="180" spans="1:4" s="54" customFormat="1" ht="26.1" customHeight="1" x14ac:dyDescent="0.25">
      <c r="A180" s="82" t="s">
        <v>12</v>
      </c>
      <c r="B180" s="83">
        <v>0.97099999999999997</v>
      </c>
      <c r="C180" s="82" t="s">
        <v>17</v>
      </c>
      <c r="D180" s="84">
        <v>147.5</v>
      </c>
    </row>
    <row r="181" spans="1:4" s="54" customFormat="1" ht="30" customHeight="1" x14ac:dyDescent="0.25">
      <c r="A181" s="82" t="s">
        <v>13</v>
      </c>
      <c r="B181" s="83">
        <v>95</v>
      </c>
      <c r="C181" s="82" t="s">
        <v>18</v>
      </c>
      <c r="D181" s="84">
        <v>10.785</v>
      </c>
    </row>
    <row r="182" spans="1:4" s="54" customFormat="1" ht="12.75" customHeight="1" x14ac:dyDescent="0.25">
      <c r="A182" s="127" t="s">
        <v>14</v>
      </c>
      <c r="B182" s="128">
        <v>266</v>
      </c>
      <c r="C182" s="127" t="s">
        <v>19</v>
      </c>
      <c r="D182" s="129">
        <v>1.32</v>
      </c>
    </row>
    <row r="183" spans="1:4" s="54" customFormat="1" ht="18.75" customHeight="1" x14ac:dyDescent="0.25">
      <c r="A183" s="127"/>
      <c r="B183" s="128"/>
      <c r="C183" s="127"/>
      <c r="D183" s="129"/>
    </row>
  </sheetData>
  <mergeCells count="93">
    <mergeCell ref="A175:B175"/>
    <mergeCell ref="A182:A183"/>
    <mergeCell ref="B182:B183"/>
    <mergeCell ref="C182:C183"/>
    <mergeCell ref="D182:D183"/>
    <mergeCell ref="D160:F160"/>
    <mergeCell ref="A165:B165"/>
    <mergeCell ref="A164:B164"/>
    <mergeCell ref="A167:B167"/>
    <mergeCell ref="A169:B169"/>
    <mergeCell ref="A155:B155"/>
    <mergeCell ref="A156:B156"/>
    <mergeCell ref="A157:B157"/>
    <mergeCell ref="A176:D176"/>
    <mergeCell ref="A163:B163"/>
    <mergeCell ref="A162:B162"/>
    <mergeCell ref="A159:G159"/>
    <mergeCell ref="A174:B174"/>
    <mergeCell ref="A166:B166"/>
    <mergeCell ref="A160:B160"/>
    <mergeCell ref="A161:B161"/>
    <mergeCell ref="A170:B170"/>
    <mergeCell ref="A168:B168"/>
    <mergeCell ref="A171:B171"/>
    <mergeCell ref="A172:B172"/>
    <mergeCell ref="A173:B173"/>
    <mergeCell ref="A146:A152"/>
    <mergeCell ref="A153:B153"/>
    <mergeCell ref="A154:B154"/>
    <mergeCell ref="A140:B140"/>
    <mergeCell ref="A141:H141"/>
    <mergeCell ref="A142:A144"/>
    <mergeCell ref="A145:B145"/>
    <mergeCell ref="A139:B139"/>
    <mergeCell ref="A114:A116"/>
    <mergeCell ref="A117:B117"/>
    <mergeCell ref="A118:A123"/>
    <mergeCell ref="A124:B124"/>
    <mergeCell ref="A125:B125"/>
    <mergeCell ref="A126:H126"/>
    <mergeCell ref="A127:A129"/>
    <mergeCell ref="A130:B130"/>
    <mergeCell ref="A131:A138"/>
    <mergeCell ref="A84:H84"/>
    <mergeCell ref="A85:A87"/>
    <mergeCell ref="A88:B88"/>
    <mergeCell ref="A89:A95"/>
    <mergeCell ref="A96:B96"/>
    <mergeCell ref="A104:A110"/>
    <mergeCell ref="A111:B111"/>
    <mergeCell ref="A112:B112"/>
    <mergeCell ref="A113:H113"/>
    <mergeCell ref="A97:B97"/>
    <mergeCell ref="A98:H98"/>
    <mergeCell ref="A99:A102"/>
    <mergeCell ref="A103:B103"/>
    <mergeCell ref="A76:A81"/>
    <mergeCell ref="A82:B82"/>
    <mergeCell ref="A83:B83"/>
    <mergeCell ref="A70:B70"/>
    <mergeCell ref="A71:H71"/>
    <mergeCell ref="A72:A74"/>
    <mergeCell ref="A75:B75"/>
    <mergeCell ref="A69:B69"/>
    <mergeCell ref="A44:H44"/>
    <mergeCell ref="A45:A47"/>
    <mergeCell ref="A48:B48"/>
    <mergeCell ref="A49:A55"/>
    <mergeCell ref="A56:B56"/>
    <mergeCell ref="A57:B57"/>
    <mergeCell ref="A58:H58"/>
    <mergeCell ref="A59:A61"/>
    <mergeCell ref="A62:B62"/>
    <mergeCell ref="A63:A68"/>
    <mergeCell ref="A34:B34"/>
    <mergeCell ref="A35:A41"/>
    <mergeCell ref="A42:B42"/>
    <mergeCell ref="A43:B43"/>
    <mergeCell ref="A28:B28"/>
    <mergeCell ref="A29:B29"/>
    <mergeCell ref="A30:H30"/>
    <mergeCell ref="A31:A33"/>
    <mergeCell ref="A9:H9"/>
    <mergeCell ref="A15:H15"/>
    <mergeCell ref="A16:A18"/>
    <mergeCell ref="A19:B19"/>
    <mergeCell ref="A20:A27"/>
    <mergeCell ref="A13:A14"/>
    <mergeCell ref="B13:B14"/>
    <mergeCell ref="C13:C14"/>
    <mergeCell ref="D13:F13"/>
    <mergeCell ref="G13:G14"/>
    <mergeCell ref="H13:H14"/>
  </mergeCells>
  <pageMargins left="0.11811023622047245" right="0.11811023622047245" top="0.15748031496062992" bottom="0.15748031496062992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topLeftCell="A85" zoomScale="80" zoomScaleNormal="80" workbookViewId="0">
      <selection activeCell="I93" sqref="I93"/>
    </sheetView>
  </sheetViews>
  <sheetFormatPr defaultColWidth="9.109375" defaultRowHeight="13.2" x14ac:dyDescent="0.25"/>
  <cols>
    <col min="1" max="1" width="12.109375" style="45" customWidth="1"/>
    <col min="2" max="2" width="54.109375" style="77" customWidth="1"/>
    <col min="3" max="3" width="14.109375" style="12" customWidth="1"/>
    <col min="4" max="6" width="10.6640625" style="47" customWidth="1"/>
    <col min="7" max="7" width="17" style="12" customWidth="1"/>
    <col min="8" max="8" width="15.6640625" style="12" customWidth="1"/>
    <col min="9" max="9" width="7.6640625" style="49" customWidth="1"/>
    <col min="10" max="16384" width="9.109375" style="49"/>
  </cols>
  <sheetData>
    <row r="1" spans="1:8" x14ac:dyDescent="0.25">
      <c r="B1" s="46" t="s">
        <v>104</v>
      </c>
      <c r="H1" s="13" t="s">
        <v>108</v>
      </c>
    </row>
    <row r="2" spans="1:8" x14ac:dyDescent="0.25">
      <c r="B2" s="50"/>
      <c r="F2" s="48"/>
      <c r="G2" s="14" t="str">
        <f>'7-11 лет '!G2</f>
        <v>ООО "Саратовский Комбинат Школьного Питания"</v>
      </c>
      <c r="H2" s="14"/>
    </row>
    <row r="3" spans="1:8" x14ac:dyDescent="0.25">
      <c r="B3" s="51" t="s">
        <v>105</v>
      </c>
      <c r="F3" s="48"/>
      <c r="G3" s="15" t="str">
        <f>'7-11 лет '!G3</f>
        <v>Выходец И.А.</v>
      </c>
      <c r="H3" s="85" t="s">
        <v>105</v>
      </c>
    </row>
    <row r="4" spans="1:8" x14ac:dyDescent="0.25">
      <c r="B4" s="52" t="s">
        <v>106</v>
      </c>
      <c r="F4" s="48"/>
      <c r="G4" s="17"/>
      <c r="H4" s="86" t="s">
        <v>106</v>
      </c>
    </row>
    <row r="5" spans="1:8" x14ac:dyDescent="0.25">
      <c r="B5" s="53" t="s">
        <v>107</v>
      </c>
      <c r="G5" s="19"/>
      <c r="H5" s="87" t="s">
        <v>107</v>
      </c>
    </row>
    <row r="9" spans="1:8" s="54" customFormat="1" x14ac:dyDescent="0.25">
      <c r="A9" s="88" t="s">
        <v>23</v>
      </c>
      <c r="B9" s="89"/>
      <c r="C9" s="89"/>
      <c r="D9" s="89"/>
      <c r="E9" s="89"/>
      <c r="F9" s="89"/>
      <c r="G9" s="89"/>
      <c r="H9" s="89"/>
    </row>
    <row r="10" spans="1:8" s="54" customFormat="1" x14ac:dyDescent="0.25">
      <c r="A10" s="55"/>
      <c r="C10" s="56"/>
      <c r="D10" s="57"/>
      <c r="E10" s="57"/>
      <c r="F10" s="57"/>
      <c r="G10" s="58"/>
      <c r="H10" s="58"/>
    </row>
    <row r="11" spans="1:8" s="54" customFormat="1" ht="25.5" customHeight="1" x14ac:dyDescent="0.25">
      <c r="A11" s="55" t="s">
        <v>4</v>
      </c>
      <c r="B11" s="54" t="s">
        <v>109</v>
      </c>
      <c r="C11" s="56"/>
      <c r="D11" s="57"/>
      <c r="E11" s="57"/>
      <c r="F11" s="57"/>
      <c r="G11" s="58"/>
      <c r="H11" s="58"/>
    </row>
    <row r="12" spans="1:8" s="54" customFormat="1" ht="13.8" thickBot="1" x14ac:dyDescent="0.3">
      <c r="A12" s="59"/>
      <c r="C12" s="56"/>
      <c r="D12" s="57"/>
      <c r="E12" s="57"/>
      <c r="F12" s="57"/>
      <c r="G12" s="58"/>
      <c r="H12" s="58"/>
    </row>
    <row r="13" spans="1:8" s="60" customFormat="1" ht="33" customHeight="1" x14ac:dyDescent="0.25">
      <c r="A13" s="95" t="s">
        <v>0</v>
      </c>
      <c r="B13" s="97" t="s">
        <v>1</v>
      </c>
      <c r="C13" s="99" t="s">
        <v>3</v>
      </c>
      <c r="D13" s="101" t="s">
        <v>5</v>
      </c>
      <c r="E13" s="101"/>
      <c r="F13" s="101"/>
      <c r="G13" s="102" t="s">
        <v>6</v>
      </c>
      <c r="H13" s="104" t="s">
        <v>2</v>
      </c>
    </row>
    <row r="14" spans="1:8" s="62" customFormat="1" ht="13.8" thickBot="1" x14ac:dyDescent="0.3">
      <c r="A14" s="96"/>
      <c r="B14" s="98"/>
      <c r="C14" s="100"/>
      <c r="D14" s="61" t="s">
        <v>20</v>
      </c>
      <c r="E14" s="61" t="s">
        <v>21</v>
      </c>
      <c r="F14" s="61" t="s">
        <v>22</v>
      </c>
      <c r="G14" s="103"/>
      <c r="H14" s="105"/>
    </row>
    <row r="15" spans="1:8" s="24" customFormat="1" ht="15" customHeight="1" x14ac:dyDescent="0.25">
      <c r="A15" s="90" t="s">
        <v>24</v>
      </c>
      <c r="B15" s="91"/>
      <c r="C15" s="91"/>
      <c r="D15" s="91"/>
      <c r="E15" s="91"/>
      <c r="F15" s="91"/>
      <c r="G15" s="91"/>
      <c r="H15" s="92"/>
    </row>
    <row r="16" spans="1:8" ht="15" customHeight="1" x14ac:dyDescent="0.25">
      <c r="A16" s="93" t="s">
        <v>25</v>
      </c>
      <c r="B16" s="63" t="s">
        <v>26</v>
      </c>
      <c r="C16" s="64">
        <v>250</v>
      </c>
      <c r="D16" s="65">
        <v>13.2</v>
      </c>
      <c r="E16" s="65">
        <v>19.48</v>
      </c>
      <c r="F16" s="65">
        <v>38.72</v>
      </c>
      <c r="G16" s="66">
        <v>303.56</v>
      </c>
      <c r="H16" s="67">
        <v>268</v>
      </c>
    </row>
    <row r="17" spans="1:8" ht="15" customHeight="1" x14ac:dyDescent="0.25">
      <c r="A17" s="93"/>
      <c r="B17" s="63" t="s">
        <v>27</v>
      </c>
      <c r="C17" s="64">
        <v>100</v>
      </c>
      <c r="D17" s="65">
        <v>7.24</v>
      </c>
      <c r="E17" s="65">
        <v>2.76</v>
      </c>
      <c r="F17" s="65">
        <v>53.31</v>
      </c>
      <c r="G17" s="66">
        <v>270.95</v>
      </c>
      <c r="H17" s="67">
        <v>574</v>
      </c>
    </row>
    <row r="18" spans="1:8" ht="15" customHeight="1" x14ac:dyDescent="0.25">
      <c r="A18" s="93"/>
      <c r="B18" s="63" t="s">
        <v>28</v>
      </c>
      <c r="C18" s="64">
        <v>200</v>
      </c>
      <c r="D18" s="65">
        <v>0.2</v>
      </c>
      <c r="E18" s="65">
        <v>0.06</v>
      </c>
      <c r="F18" s="65">
        <v>7.06</v>
      </c>
      <c r="G18" s="66">
        <v>28.04</v>
      </c>
      <c r="H18" s="67">
        <v>143</v>
      </c>
    </row>
    <row r="19" spans="1:8" s="24" customFormat="1" ht="15" customHeight="1" x14ac:dyDescent="0.25">
      <c r="A19" s="93" t="s">
        <v>29</v>
      </c>
      <c r="B19" s="94"/>
      <c r="C19" s="43">
        <f>SUM(C16:C18)</f>
        <v>550</v>
      </c>
      <c r="D19" s="43">
        <f t="shared" ref="D19:G19" si="0">SUM(D16:D18)</f>
        <v>20.639999999999997</v>
      </c>
      <c r="E19" s="43">
        <f t="shared" si="0"/>
        <v>22.3</v>
      </c>
      <c r="F19" s="43">
        <f t="shared" si="0"/>
        <v>99.09</v>
      </c>
      <c r="G19" s="43">
        <f t="shared" si="0"/>
        <v>602.54999999999995</v>
      </c>
      <c r="H19" s="68"/>
    </row>
    <row r="20" spans="1:8" ht="15" customHeight="1" x14ac:dyDescent="0.25">
      <c r="A20" s="93" t="s">
        <v>30</v>
      </c>
      <c r="B20" s="63" t="s">
        <v>31</v>
      </c>
      <c r="C20" s="64">
        <v>100</v>
      </c>
      <c r="D20" s="65">
        <v>1.48</v>
      </c>
      <c r="E20" s="65">
        <v>2.62</v>
      </c>
      <c r="F20" s="65">
        <v>9.86</v>
      </c>
      <c r="G20" s="66">
        <v>68.739999999999995</v>
      </c>
      <c r="H20" s="67">
        <v>119</v>
      </c>
    </row>
    <row r="21" spans="1:8" ht="15" customHeight="1" x14ac:dyDescent="0.25">
      <c r="A21" s="93"/>
      <c r="B21" s="63" t="s">
        <v>32</v>
      </c>
      <c r="C21" s="64">
        <v>250</v>
      </c>
      <c r="D21" s="65">
        <v>6.42</v>
      </c>
      <c r="E21" s="65">
        <v>5.75</v>
      </c>
      <c r="F21" s="65">
        <v>21.85</v>
      </c>
      <c r="G21" s="66">
        <v>165.17</v>
      </c>
      <c r="H21" s="69" t="s">
        <v>156</v>
      </c>
    </row>
    <row r="22" spans="1:8" ht="15" customHeight="1" x14ac:dyDescent="0.25">
      <c r="A22" s="93"/>
      <c r="B22" s="63" t="s">
        <v>33</v>
      </c>
      <c r="C22" s="64">
        <v>100</v>
      </c>
      <c r="D22" s="65">
        <v>14.24</v>
      </c>
      <c r="E22" s="65">
        <v>19.02</v>
      </c>
      <c r="F22" s="65">
        <v>31.77</v>
      </c>
      <c r="G22" s="66">
        <v>304.7</v>
      </c>
      <c r="H22" s="69" t="s">
        <v>157</v>
      </c>
    </row>
    <row r="23" spans="1:8" ht="15" customHeight="1" x14ac:dyDescent="0.25">
      <c r="A23" s="93"/>
      <c r="B23" s="63" t="s">
        <v>34</v>
      </c>
      <c r="C23" s="64">
        <v>20</v>
      </c>
      <c r="D23" s="65">
        <v>0.1</v>
      </c>
      <c r="E23" s="65">
        <v>1.01</v>
      </c>
      <c r="F23" s="65">
        <v>1.05</v>
      </c>
      <c r="G23" s="66">
        <v>13.69</v>
      </c>
      <c r="H23" s="67">
        <v>453</v>
      </c>
    </row>
    <row r="24" spans="1:8" ht="15" customHeight="1" x14ac:dyDescent="0.25">
      <c r="A24" s="93"/>
      <c r="B24" s="63" t="s">
        <v>35</v>
      </c>
      <c r="C24" s="64">
        <v>180</v>
      </c>
      <c r="D24" s="65">
        <v>6.97</v>
      </c>
      <c r="E24" s="65">
        <v>3.49</v>
      </c>
      <c r="F24" s="65">
        <v>42.66</v>
      </c>
      <c r="G24" s="66">
        <v>229.68</v>
      </c>
      <c r="H24" s="67">
        <v>291</v>
      </c>
    </row>
    <row r="25" spans="1:8" ht="15" customHeight="1" x14ac:dyDescent="0.25">
      <c r="A25" s="93"/>
      <c r="B25" s="63" t="s">
        <v>36</v>
      </c>
      <c r="C25" s="64">
        <v>200</v>
      </c>
      <c r="D25" s="65">
        <v>0.08</v>
      </c>
      <c r="E25" s="65">
        <v>0</v>
      </c>
      <c r="F25" s="65">
        <v>10.62</v>
      </c>
      <c r="G25" s="66">
        <v>40.44</v>
      </c>
      <c r="H25" s="67">
        <v>508</v>
      </c>
    </row>
    <row r="26" spans="1:8" ht="15" customHeight="1" x14ac:dyDescent="0.25">
      <c r="A26" s="93"/>
      <c r="B26" s="63" t="s">
        <v>37</v>
      </c>
      <c r="C26" s="64">
        <v>30</v>
      </c>
      <c r="D26" s="65">
        <v>1.98</v>
      </c>
      <c r="E26" s="65">
        <v>0.27</v>
      </c>
      <c r="F26" s="65">
        <v>11.4</v>
      </c>
      <c r="G26" s="66">
        <v>59.7</v>
      </c>
      <c r="H26" s="67"/>
    </row>
    <row r="27" spans="1:8" ht="15" customHeight="1" x14ac:dyDescent="0.25">
      <c r="A27" s="93"/>
      <c r="B27" s="63" t="s">
        <v>38</v>
      </c>
      <c r="C27" s="64">
        <v>30</v>
      </c>
      <c r="D27" s="65">
        <v>1.98</v>
      </c>
      <c r="E27" s="65">
        <v>0.36</v>
      </c>
      <c r="F27" s="65">
        <v>10.02</v>
      </c>
      <c r="G27" s="66">
        <v>52.2</v>
      </c>
      <c r="H27" s="67"/>
    </row>
    <row r="28" spans="1:8" s="24" customFormat="1" ht="15" customHeight="1" x14ac:dyDescent="0.25">
      <c r="A28" s="93" t="s">
        <v>39</v>
      </c>
      <c r="B28" s="94"/>
      <c r="C28" s="43">
        <f>SUM(C20:C27)</f>
        <v>910</v>
      </c>
      <c r="D28" s="43">
        <f t="shared" ref="D28:G28" si="1">SUM(D20:D27)</f>
        <v>33.25</v>
      </c>
      <c r="E28" s="43">
        <f t="shared" si="1"/>
        <v>32.520000000000003</v>
      </c>
      <c r="F28" s="43">
        <f t="shared" si="1"/>
        <v>139.23000000000002</v>
      </c>
      <c r="G28" s="43">
        <f t="shared" si="1"/>
        <v>934.32000000000016</v>
      </c>
      <c r="H28" s="68"/>
    </row>
    <row r="29" spans="1:8" s="24" customFormat="1" ht="15" customHeight="1" thickBot="1" x14ac:dyDescent="0.3">
      <c r="A29" s="106" t="s">
        <v>40</v>
      </c>
      <c r="B29" s="107"/>
      <c r="C29" s="70">
        <f>C28+C19</f>
        <v>1460</v>
      </c>
      <c r="D29" s="70">
        <f t="shared" ref="D29:G29" si="2">D28+D19</f>
        <v>53.89</v>
      </c>
      <c r="E29" s="70">
        <f t="shared" si="2"/>
        <v>54.820000000000007</v>
      </c>
      <c r="F29" s="70">
        <f t="shared" si="2"/>
        <v>238.32000000000002</v>
      </c>
      <c r="G29" s="70">
        <f t="shared" si="2"/>
        <v>1536.8700000000001</v>
      </c>
      <c r="H29" s="71"/>
    </row>
    <row r="30" spans="1:8" s="24" customFormat="1" ht="15" customHeight="1" x14ac:dyDescent="0.25">
      <c r="A30" s="108" t="s">
        <v>41</v>
      </c>
      <c r="B30" s="109"/>
      <c r="C30" s="109"/>
      <c r="D30" s="109"/>
      <c r="E30" s="109"/>
      <c r="F30" s="109"/>
      <c r="G30" s="109"/>
      <c r="H30" s="110"/>
    </row>
    <row r="31" spans="1:8" ht="15" customHeight="1" x14ac:dyDescent="0.25">
      <c r="A31" s="93" t="s">
        <v>25</v>
      </c>
      <c r="B31" s="63" t="s">
        <v>42</v>
      </c>
      <c r="C31" s="64">
        <v>250</v>
      </c>
      <c r="D31" s="65">
        <v>23.47</v>
      </c>
      <c r="E31" s="65">
        <v>23.15</v>
      </c>
      <c r="F31" s="65">
        <v>72.2</v>
      </c>
      <c r="G31" s="66">
        <v>551.22</v>
      </c>
      <c r="H31" s="69" t="s">
        <v>158</v>
      </c>
    </row>
    <row r="32" spans="1:8" ht="15" customHeight="1" x14ac:dyDescent="0.25">
      <c r="A32" s="93"/>
      <c r="B32" s="63" t="s">
        <v>43</v>
      </c>
      <c r="C32" s="64">
        <v>100</v>
      </c>
      <c r="D32" s="65">
        <v>0.4</v>
      </c>
      <c r="E32" s="65">
        <v>0.4</v>
      </c>
      <c r="F32" s="65">
        <v>9.8000000000000007</v>
      </c>
      <c r="G32" s="66">
        <v>47</v>
      </c>
      <c r="H32" s="69"/>
    </row>
    <row r="33" spans="1:8" ht="15" customHeight="1" x14ac:dyDescent="0.25">
      <c r="A33" s="93"/>
      <c r="B33" s="63" t="s">
        <v>44</v>
      </c>
      <c r="C33" s="64">
        <v>200</v>
      </c>
      <c r="D33" s="65">
        <v>0.24</v>
      </c>
      <c r="E33" s="65">
        <v>0</v>
      </c>
      <c r="F33" s="65">
        <v>7.14</v>
      </c>
      <c r="G33" s="66">
        <v>29.8</v>
      </c>
      <c r="H33" s="67">
        <v>144</v>
      </c>
    </row>
    <row r="34" spans="1:8" s="24" customFormat="1" ht="15" customHeight="1" x14ac:dyDescent="0.25">
      <c r="A34" s="93" t="s">
        <v>29</v>
      </c>
      <c r="B34" s="94"/>
      <c r="C34" s="43">
        <f>SUM(C31:C33)</f>
        <v>550</v>
      </c>
      <c r="D34" s="43">
        <f t="shared" ref="D34:G34" si="3">SUM(D31:D33)</f>
        <v>24.109999999999996</v>
      </c>
      <c r="E34" s="43">
        <f t="shared" si="3"/>
        <v>23.549999999999997</v>
      </c>
      <c r="F34" s="43">
        <f t="shared" si="3"/>
        <v>89.14</v>
      </c>
      <c r="G34" s="43">
        <f t="shared" si="3"/>
        <v>628.02</v>
      </c>
      <c r="H34" s="68"/>
    </row>
    <row r="35" spans="1:8" ht="15" customHeight="1" x14ac:dyDescent="0.25">
      <c r="A35" s="93" t="s">
        <v>30</v>
      </c>
      <c r="B35" s="63" t="s">
        <v>45</v>
      </c>
      <c r="C35" s="64">
        <v>100</v>
      </c>
      <c r="D35" s="65">
        <v>1.2</v>
      </c>
      <c r="E35" s="65">
        <v>7</v>
      </c>
      <c r="F35" s="65">
        <v>7.4</v>
      </c>
      <c r="G35" s="66">
        <v>97</v>
      </c>
      <c r="H35" s="67">
        <v>115</v>
      </c>
    </row>
    <row r="36" spans="1:8" ht="15" customHeight="1" x14ac:dyDescent="0.25">
      <c r="A36" s="93"/>
      <c r="B36" s="63" t="s">
        <v>46</v>
      </c>
      <c r="C36" s="64">
        <v>250</v>
      </c>
      <c r="D36" s="65">
        <v>6.85</v>
      </c>
      <c r="E36" s="65">
        <v>5.27</v>
      </c>
      <c r="F36" s="65">
        <v>16.75</v>
      </c>
      <c r="G36" s="66">
        <v>282</v>
      </c>
      <c r="H36" s="67">
        <v>131</v>
      </c>
    </row>
    <row r="37" spans="1:8" ht="15" customHeight="1" x14ac:dyDescent="0.25">
      <c r="A37" s="93"/>
      <c r="B37" s="63" t="s">
        <v>47</v>
      </c>
      <c r="C37" s="64">
        <v>100</v>
      </c>
      <c r="D37" s="65">
        <v>15.58</v>
      </c>
      <c r="E37" s="65">
        <v>15.82</v>
      </c>
      <c r="F37" s="65">
        <v>46.16</v>
      </c>
      <c r="G37" s="66">
        <v>217.77</v>
      </c>
      <c r="H37" s="67">
        <v>343</v>
      </c>
    </row>
    <row r="38" spans="1:8" ht="15" customHeight="1" x14ac:dyDescent="0.25">
      <c r="A38" s="93"/>
      <c r="B38" s="63" t="s">
        <v>49</v>
      </c>
      <c r="C38" s="64">
        <v>180</v>
      </c>
      <c r="D38" s="65">
        <v>3.6</v>
      </c>
      <c r="E38" s="65">
        <v>4.32</v>
      </c>
      <c r="F38" s="65">
        <v>29.34</v>
      </c>
      <c r="G38" s="66">
        <v>170.96</v>
      </c>
      <c r="H38" s="69" t="s">
        <v>48</v>
      </c>
    </row>
    <row r="39" spans="1:8" ht="15" customHeight="1" x14ac:dyDescent="0.25">
      <c r="A39" s="93"/>
      <c r="B39" s="63" t="s">
        <v>50</v>
      </c>
      <c r="C39" s="64">
        <v>200</v>
      </c>
      <c r="D39" s="65">
        <v>0.22</v>
      </c>
      <c r="E39" s="65">
        <v>0.1</v>
      </c>
      <c r="F39" s="65">
        <v>10.119999999999999</v>
      </c>
      <c r="G39" s="66">
        <v>41.8</v>
      </c>
      <c r="H39" s="67">
        <v>519</v>
      </c>
    </row>
    <row r="40" spans="1:8" ht="15" customHeight="1" x14ac:dyDescent="0.25">
      <c r="A40" s="93"/>
      <c r="B40" s="63" t="s">
        <v>37</v>
      </c>
      <c r="C40" s="64">
        <v>30</v>
      </c>
      <c r="D40" s="65">
        <v>1.98</v>
      </c>
      <c r="E40" s="65">
        <v>0.27</v>
      </c>
      <c r="F40" s="65">
        <v>11.4</v>
      </c>
      <c r="G40" s="66">
        <v>59.7</v>
      </c>
      <c r="H40" s="67"/>
    </row>
    <row r="41" spans="1:8" ht="15" customHeight="1" x14ac:dyDescent="0.25">
      <c r="A41" s="93"/>
      <c r="B41" s="63" t="s">
        <v>38</v>
      </c>
      <c r="C41" s="64">
        <v>30</v>
      </c>
      <c r="D41" s="65">
        <v>1.98</v>
      </c>
      <c r="E41" s="65">
        <v>0.36</v>
      </c>
      <c r="F41" s="65">
        <v>10.02</v>
      </c>
      <c r="G41" s="66">
        <v>52.2</v>
      </c>
      <c r="H41" s="67"/>
    </row>
    <row r="42" spans="1:8" s="24" customFormat="1" ht="15" customHeight="1" x14ac:dyDescent="0.25">
      <c r="A42" s="93" t="s">
        <v>39</v>
      </c>
      <c r="B42" s="94"/>
      <c r="C42" s="43">
        <f>SUM(C35:C41)</f>
        <v>890</v>
      </c>
      <c r="D42" s="43">
        <f t="shared" ref="D42:G42" si="4">SUM(D35:D41)</f>
        <v>31.41</v>
      </c>
      <c r="E42" s="43">
        <f t="shared" si="4"/>
        <v>33.14</v>
      </c>
      <c r="F42" s="43">
        <f t="shared" si="4"/>
        <v>131.19000000000003</v>
      </c>
      <c r="G42" s="43">
        <f t="shared" si="4"/>
        <v>921.43000000000006</v>
      </c>
      <c r="H42" s="68"/>
    </row>
    <row r="43" spans="1:8" s="24" customFormat="1" ht="15" customHeight="1" thickBot="1" x14ac:dyDescent="0.3">
      <c r="A43" s="106" t="s">
        <v>40</v>
      </c>
      <c r="B43" s="107"/>
      <c r="C43" s="70">
        <f>C42+C34</f>
        <v>1440</v>
      </c>
      <c r="D43" s="70">
        <f t="shared" ref="D43:G43" si="5">D42+D34</f>
        <v>55.519999999999996</v>
      </c>
      <c r="E43" s="70">
        <f t="shared" si="5"/>
        <v>56.69</v>
      </c>
      <c r="F43" s="70">
        <f t="shared" si="5"/>
        <v>220.33000000000004</v>
      </c>
      <c r="G43" s="70">
        <f t="shared" si="5"/>
        <v>1549.45</v>
      </c>
      <c r="H43" s="71"/>
    </row>
    <row r="44" spans="1:8" s="24" customFormat="1" ht="15" customHeight="1" x14ac:dyDescent="0.25">
      <c r="A44" s="108" t="s">
        <v>51</v>
      </c>
      <c r="B44" s="109"/>
      <c r="C44" s="109"/>
      <c r="D44" s="109"/>
      <c r="E44" s="109"/>
      <c r="F44" s="109"/>
      <c r="G44" s="109"/>
      <c r="H44" s="110"/>
    </row>
    <row r="45" spans="1:8" ht="15" customHeight="1" x14ac:dyDescent="0.25">
      <c r="A45" s="93" t="s">
        <v>25</v>
      </c>
      <c r="B45" s="63" t="s">
        <v>52</v>
      </c>
      <c r="C45" s="64">
        <v>250</v>
      </c>
      <c r="D45" s="65">
        <v>13.15</v>
      </c>
      <c r="E45" s="65">
        <v>17.63</v>
      </c>
      <c r="F45" s="65">
        <v>33.880000000000003</v>
      </c>
      <c r="G45" s="66">
        <v>307.08</v>
      </c>
      <c r="H45" s="67">
        <v>250</v>
      </c>
    </row>
    <row r="46" spans="1:8" ht="15" customHeight="1" x14ac:dyDescent="0.25">
      <c r="A46" s="93"/>
      <c r="B46" s="63" t="s">
        <v>53</v>
      </c>
      <c r="C46" s="64">
        <v>100</v>
      </c>
      <c r="D46" s="65">
        <v>7.59</v>
      </c>
      <c r="E46" s="65">
        <v>3.41</v>
      </c>
      <c r="F46" s="65">
        <v>53.82</v>
      </c>
      <c r="G46" s="66">
        <v>280.33999999999997</v>
      </c>
      <c r="H46" s="67">
        <v>270</v>
      </c>
    </row>
    <row r="47" spans="1:8" ht="15" customHeight="1" x14ac:dyDescent="0.25">
      <c r="A47" s="93"/>
      <c r="B47" s="63" t="s">
        <v>55</v>
      </c>
      <c r="C47" s="64">
        <v>200</v>
      </c>
      <c r="D47" s="65">
        <v>0.26</v>
      </c>
      <c r="E47" s="65">
        <v>0.06</v>
      </c>
      <c r="F47" s="65">
        <v>8.9</v>
      </c>
      <c r="G47" s="66">
        <v>36.92</v>
      </c>
      <c r="H47" s="69" t="s">
        <v>54</v>
      </c>
    </row>
    <row r="48" spans="1:8" s="24" customFormat="1" ht="15" customHeight="1" x14ac:dyDescent="0.25">
      <c r="A48" s="93" t="s">
        <v>29</v>
      </c>
      <c r="B48" s="94"/>
      <c r="C48" s="43">
        <f>SUM(C45:C47)</f>
        <v>550</v>
      </c>
      <c r="D48" s="43">
        <f t="shared" ref="D48:G48" si="6">SUM(D45:D47)</f>
        <v>21.000000000000004</v>
      </c>
      <c r="E48" s="43">
        <f t="shared" si="6"/>
        <v>21.099999999999998</v>
      </c>
      <c r="F48" s="43">
        <f t="shared" si="6"/>
        <v>96.600000000000009</v>
      </c>
      <c r="G48" s="43">
        <f t="shared" si="6"/>
        <v>624.33999999999992</v>
      </c>
      <c r="H48" s="68"/>
    </row>
    <row r="49" spans="1:8" ht="15" customHeight="1" x14ac:dyDescent="0.25">
      <c r="A49" s="93" t="s">
        <v>30</v>
      </c>
      <c r="B49" s="63" t="s">
        <v>56</v>
      </c>
      <c r="C49" s="64">
        <v>100</v>
      </c>
      <c r="D49" s="65">
        <v>1.5</v>
      </c>
      <c r="E49" s="65">
        <v>0.1</v>
      </c>
      <c r="F49" s="65">
        <v>8.8000000000000007</v>
      </c>
      <c r="G49" s="66">
        <v>42</v>
      </c>
      <c r="H49" s="67">
        <v>17</v>
      </c>
    </row>
    <row r="50" spans="1:8" ht="15" customHeight="1" x14ac:dyDescent="0.25">
      <c r="A50" s="93"/>
      <c r="B50" s="63" t="s">
        <v>58</v>
      </c>
      <c r="C50" s="64">
        <v>250</v>
      </c>
      <c r="D50" s="65">
        <v>3.4</v>
      </c>
      <c r="E50" s="65">
        <v>5.5</v>
      </c>
      <c r="F50" s="65">
        <v>19.03</v>
      </c>
      <c r="G50" s="66">
        <v>150.88</v>
      </c>
      <c r="H50" s="69" t="s">
        <v>57</v>
      </c>
    </row>
    <row r="51" spans="1:8" ht="15" customHeight="1" x14ac:dyDescent="0.25">
      <c r="A51" s="93"/>
      <c r="B51" s="63" t="s">
        <v>112</v>
      </c>
      <c r="C51" s="64">
        <v>100</v>
      </c>
      <c r="D51" s="65">
        <v>11.68</v>
      </c>
      <c r="E51" s="65">
        <v>12.98</v>
      </c>
      <c r="F51" s="65">
        <v>17.760000000000002</v>
      </c>
      <c r="G51" s="66">
        <v>262.11</v>
      </c>
      <c r="H51" s="69" t="s">
        <v>59</v>
      </c>
    </row>
    <row r="52" spans="1:8" ht="15" customHeight="1" x14ac:dyDescent="0.25">
      <c r="A52" s="93"/>
      <c r="B52" s="63" t="s">
        <v>61</v>
      </c>
      <c r="C52" s="64">
        <v>180</v>
      </c>
      <c r="D52" s="65">
        <v>13.08</v>
      </c>
      <c r="E52" s="65">
        <v>14.05</v>
      </c>
      <c r="F52" s="65">
        <v>55.09</v>
      </c>
      <c r="G52" s="66">
        <v>308.36</v>
      </c>
      <c r="H52" s="69" t="s">
        <v>60</v>
      </c>
    </row>
    <row r="53" spans="1:8" ht="15" customHeight="1" x14ac:dyDescent="0.25">
      <c r="A53" s="93"/>
      <c r="B53" s="63" t="s">
        <v>63</v>
      </c>
      <c r="C53" s="64">
        <v>200</v>
      </c>
      <c r="D53" s="65">
        <v>0.14000000000000001</v>
      </c>
      <c r="E53" s="65">
        <v>0.06</v>
      </c>
      <c r="F53" s="65">
        <v>8</v>
      </c>
      <c r="G53" s="66">
        <v>32.700000000000003</v>
      </c>
      <c r="H53" s="69" t="s">
        <v>62</v>
      </c>
    </row>
    <row r="54" spans="1:8" ht="15" customHeight="1" x14ac:dyDescent="0.25">
      <c r="A54" s="93"/>
      <c r="B54" s="63" t="s">
        <v>37</v>
      </c>
      <c r="C54" s="64">
        <v>30</v>
      </c>
      <c r="D54" s="65">
        <v>1.98</v>
      </c>
      <c r="E54" s="65">
        <v>0.27</v>
      </c>
      <c r="F54" s="65">
        <v>11.4</v>
      </c>
      <c r="G54" s="66">
        <v>59.7</v>
      </c>
      <c r="H54" s="67"/>
    </row>
    <row r="55" spans="1:8" ht="15" customHeight="1" x14ac:dyDescent="0.25">
      <c r="A55" s="93"/>
      <c r="B55" s="63" t="s">
        <v>38</v>
      </c>
      <c r="C55" s="64">
        <v>30</v>
      </c>
      <c r="D55" s="65">
        <v>1.98</v>
      </c>
      <c r="E55" s="65">
        <v>0.36</v>
      </c>
      <c r="F55" s="65">
        <v>10.02</v>
      </c>
      <c r="G55" s="66">
        <v>52.2</v>
      </c>
      <c r="H55" s="67"/>
    </row>
    <row r="56" spans="1:8" s="24" customFormat="1" ht="15" customHeight="1" x14ac:dyDescent="0.25">
      <c r="A56" s="93" t="s">
        <v>39</v>
      </c>
      <c r="B56" s="94"/>
      <c r="C56" s="43">
        <f>SUM(C49:C55)</f>
        <v>890</v>
      </c>
      <c r="D56" s="43">
        <f t="shared" ref="D56:G56" si="7">SUM(D49:D55)</f>
        <v>33.76</v>
      </c>
      <c r="E56" s="43">
        <f t="shared" si="7"/>
        <v>33.32</v>
      </c>
      <c r="F56" s="43">
        <f t="shared" si="7"/>
        <v>130.10000000000002</v>
      </c>
      <c r="G56" s="43">
        <f t="shared" si="7"/>
        <v>907.95000000000016</v>
      </c>
      <c r="H56" s="68"/>
    </row>
    <row r="57" spans="1:8" s="24" customFormat="1" ht="15" customHeight="1" thickBot="1" x14ac:dyDescent="0.3">
      <c r="A57" s="106" t="s">
        <v>40</v>
      </c>
      <c r="B57" s="107"/>
      <c r="C57" s="70">
        <f>C56+C48</f>
        <v>1440</v>
      </c>
      <c r="D57" s="70">
        <f t="shared" ref="D57:G57" si="8">D56+D48</f>
        <v>54.760000000000005</v>
      </c>
      <c r="E57" s="70">
        <f t="shared" si="8"/>
        <v>54.42</v>
      </c>
      <c r="F57" s="70">
        <f t="shared" si="8"/>
        <v>226.70000000000005</v>
      </c>
      <c r="G57" s="70">
        <f t="shared" si="8"/>
        <v>1532.29</v>
      </c>
      <c r="H57" s="71"/>
    </row>
    <row r="58" spans="1:8" s="24" customFormat="1" ht="15" customHeight="1" x14ac:dyDescent="0.25">
      <c r="A58" s="108" t="s">
        <v>64</v>
      </c>
      <c r="B58" s="109"/>
      <c r="C58" s="109"/>
      <c r="D58" s="109"/>
      <c r="E58" s="109"/>
      <c r="F58" s="109"/>
      <c r="G58" s="109"/>
      <c r="H58" s="110"/>
    </row>
    <row r="59" spans="1:8" ht="15" customHeight="1" x14ac:dyDescent="0.25">
      <c r="A59" s="93" t="s">
        <v>25</v>
      </c>
      <c r="B59" s="63" t="s">
        <v>65</v>
      </c>
      <c r="C59" s="64">
        <v>250</v>
      </c>
      <c r="D59" s="65">
        <v>13</v>
      </c>
      <c r="E59" s="65">
        <v>18.23</v>
      </c>
      <c r="F59" s="65">
        <v>34.049999999999997</v>
      </c>
      <c r="G59" s="66">
        <v>330.55</v>
      </c>
      <c r="H59" s="67">
        <v>266</v>
      </c>
    </row>
    <row r="60" spans="1:8" ht="15" customHeight="1" x14ac:dyDescent="0.25">
      <c r="A60" s="93"/>
      <c r="B60" s="63" t="s">
        <v>66</v>
      </c>
      <c r="C60" s="64">
        <v>100</v>
      </c>
      <c r="D60" s="65">
        <v>8</v>
      </c>
      <c r="E60" s="65">
        <v>3.05</v>
      </c>
      <c r="F60" s="65">
        <v>55.35</v>
      </c>
      <c r="G60" s="66">
        <v>285.27</v>
      </c>
      <c r="H60" s="67">
        <v>564</v>
      </c>
    </row>
    <row r="61" spans="1:8" ht="15" customHeight="1" x14ac:dyDescent="0.25">
      <c r="A61" s="93"/>
      <c r="B61" s="63" t="s">
        <v>28</v>
      </c>
      <c r="C61" s="64">
        <v>200</v>
      </c>
      <c r="D61" s="65">
        <v>0.2</v>
      </c>
      <c r="E61" s="65">
        <v>0.06</v>
      </c>
      <c r="F61" s="65">
        <v>7.06</v>
      </c>
      <c r="G61" s="66">
        <v>28.04</v>
      </c>
      <c r="H61" s="67">
        <v>143</v>
      </c>
    </row>
    <row r="62" spans="1:8" s="24" customFormat="1" ht="15" customHeight="1" x14ac:dyDescent="0.25">
      <c r="A62" s="93" t="s">
        <v>29</v>
      </c>
      <c r="B62" s="94"/>
      <c r="C62" s="43">
        <f>SUM(C59:C61)</f>
        <v>550</v>
      </c>
      <c r="D62" s="43">
        <f t="shared" ref="D62:G62" si="9">SUM(D59:D61)</f>
        <v>21.2</v>
      </c>
      <c r="E62" s="43">
        <f t="shared" si="9"/>
        <v>21.34</v>
      </c>
      <c r="F62" s="43">
        <f t="shared" si="9"/>
        <v>96.460000000000008</v>
      </c>
      <c r="G62" s="43">
        <f t="shared" si="9"/>
        <v>643.8599999999999</v>
      </c>
      <c r="H62" s="68"/>
    </row>
    <row r="63" spans="1:8" ht="15" customHeight="1" x14ac:dyDescent="0.25">
      <c r="A63" s="93" t="s">
        <v>30</v>
      </c>
      <c r="B63" s="63" t="s">
        <v>67</v>
      </c>
      <c r="C63" s="64">
        <v>100</v>
      </c>
      <c r="D63" s="65">
        <v>1.31</v>
      </c>
      <c r="E63" s="65">
        <v>0.1</v>
      </c>
      <c r="F63" s="65">
        <v>6.97</v>
      </c>
      <c r="G63" s="66">
        <v>35.35</v>
      </c>
      <c r="H63" s="67">
        <v>16</v>
      </c>
    </row>
    <row r="64" spans="1:8" ht="30.75" customHeight="1" x14ac:dyDescent="0.25">
      <c r="A64" s="93"/>
      <c r="B64" s="63" t="s">
        <v>68</v>
      </c>
      <c r="C64" s="64">
        <v>250</v>
      </c>
      <c r="D64" s="65">
        <v>4.28</v>
      </c>
      <c r="E64" s="65">
        <v>3.22</v>
      </c>
      <c r="F64" s="65">
        <v>25.05</v>
      </c>
      <c r="G64" s="66">
        <v>234.04</v>
      </c>
      <c r="H64" s="67">
        <v>147</v>
      </c>
    </row>
    <row r="65" spans="1:8" ht="15" customHeight="1" x14ac:dyDescent="0.25">
      <c r="A65" s="93"/>
      <c r="B65" s="63" t="s">
        <v>69</v>
      </c>
      <c r="C65" s="64">
        <v>280</v>
      </c>
      <c r="D65" s="65">
        <v>21.9</v>
      </c>
      <c r="E65" s="65">
        <v>29.02</v>
      </c>
      <c r="F65" s="65">
        <v>64.44</v>
      </c>
      <c r="G65" s="66">
        <v>490.05</v>
      </c>
      <c r="H65" s="67">
        <v>407</v>
      </c>
    </row>
    <row r="66" spans="1:8" ht="15" customHeight="1" x14ac:dyDescent="0.25">
      <c r="A66" s="93"/>
      <c r="B66" s="63" t="s">
        <v>36</v>
      </c>
      <c r="C66" s="64">
        <v>200</v>
      </c>
      <c r="D66" s="65">
        <v>0.08</v>
      </c>
      <c r="E66" s="65">
        <v>0</v>
      </c>
      <c r="F66" s="65">
        <v>10.62</v>
      </c>
      <c r="G66" s="66">
        <v>40.44</v>
      </c>
      <c r="H66" s="67">
        <v>508</v>
      </c>
    </row>
    <row r="67" spans="1:8" ht="15" customHeight="1" x14ac:dyDescent="0.25">
      <c r="A67" s="93"/>
      <c r="B67" s="63" t="s">
        <v>37</v>
      </c>
      <c r="C67" s="64">
        <v>30</v>
      </c>
      <c r="D67" s="65">
        <v>1.98</v>
      </c>
      <c r="E67" s="65">
        <v>0.27</v>
      </c>
      <c r="F67" s="65">
        <v>11.4</v>
      </c>
      <c r="G67" s="66">
        <v>59.7</v>
      </c>
      <c r="H67" s="67"/>
    </row>
    <row r="68" spans="1:8" ht="15" customHeight="1" x14ac:dyDescent="0.25">
      <c r="A68" s="93"/>
      <c r="B68" s="63" t="s">
        <v>38</v>
      </c>
      <c r="C68" s="64">
        <v>30</v>
      </c>
      <c r="D68" s="65">
        <v>1.98</v>
      </c>
      <c r="E68" s="65">
        <v>0.36</v>
      </c>
      <c r="F68" s="65">
        <v>10.02</v>
      </c>
      <c r="G68" s="66">
        <v>52.2</v>
      </c>
      <c r="H68" s="67"/>
    </row>
    <row r="69" spans="1:8" s="24" customFormat="1" ht="15" customHeight="1" x14ac:dyDescent="0.25">
      <c r="A69" s="93" t="s">
        <v>39</v>
      </c>
      <c r="B69" s="94"/>
      <c r="C69" s="43">
        <f>SUM(C63:C68)</f>
        <v>890</v>
      </c>
      <c r="D69" s="43">
        <f t="shared" ref="D69:G69" si="10">SUM(D63:D68)</f>
        <v>31.529999999999998</v>
      </c>
      <c r="E69" s="43">
        <f t="shared" si="10"/>
        <v>32.970000000000006</v>
      </c>
      <c r="F69" s="43">
        <f t="shared" si="10"/>
        <v>128.50000000000003</v>
      </c>
      <c r="G69" s="43">
        <f t="shared" si="10"/>
        <v>911.7800000000002</v>
      </c>
      <c r="H69" s="68"/>
    </row>
    <row r="70" spans="1:8" s="24" customFormat="1" ht="15" customHeight="1" thickBot="1" x14ac:dyDescent="0.3">
      <c r="A70" s="106" t="s">
        <v>40</v>
      </c>
      <c r="B70" s="107"/>
      <c r="C70" s="70">
        <f>C69+C62</f>
        <v>1440</v>
      </c>
      <c r="D70" s="70">
        <f t="shared" ref="D70:G70" si="11">D69+D62</f>
        <v>52.73</v>
      </c>
      <c r="E70" s="70">
        <f t="shared" si="11"/>
        <v>54.31</v>
      </c>
      <c r="F70" s="70">
        <f t="shared" si="11"/>
        <v>224.96000000000004</v>
      </c>
      <c r="G70" s="70">
        <f t="shared" si="11"/>
        <v>1555.64</v>
      </c>
      <c r="H70" s="71"/>
    </row>
    <row r="71" spans="1:8" s="24" customFormat="1" ht="15" customHeight="1" x14ac:dyDescent="0.25">
      <c r="A71" s="108" t="s">
        <v>70</v>
      </c>
      <c r="B71" s="109"/>
      <c r="C71" s="109"/>
      <c r="D71" s="109"/>
      <c r="E71" s="109"/>
      <c r="F71" s="109"/>
      <c r="G71" s="109"/>
      <c r="H71" s="110"/>
    </row>
    <row r="72" spans="1:8" ht="15" customHeight="1" x14ac:dyDescent="0.25">
      <c r="A72" s="93" t="s">
        <v>25</v>
      </c>
      <c r="B72" s="63" t="s">
        <v>71</v>
      </c>
      <c r="C72" s="64">
        <v>250</v>
      </c>
      <c r="D72" s="65">
        <v>12.6</v>
      </c>
      <c r="E72" s="65">
        <v>19.329999999999998</v>
      </c>
      <c r="F72" s="65">
        <v>35.75</v>
      </c>
      <c r="G72" s="66">
        <v>300.2</v>
      </c>
      <c r="H72" s="67">
        <v>267</v>
      </c>
    </row>
    <row r="73" spans="1:8" ht="15" customHeight="1" x14ac:dyDescent="0.25">
      <c r="A73" s="93"/>
      <c r="B73" s="63" t="s">
        <v>27</v>
      </c>
      <c r="C73" s="64">
        <v>100</v>
      </c>
      <c r="D73" s="65">
        <v>7.24</v>
      </c>
      <c r="E73" s="65">
        <v>2.76</v>
      </c>
      <c r="F73" s="65">
        <v>53.31</v>
      </c>
      <c r="G73" s="66">
        <v>270.95</v>
      </c>
      <c r="H73" s="67">
        <v>574</v>
      </c>
    </row>
    <row r="74" spans="1:8" ht="15" customHeight="1" x14ac:dyDescent="0.25">
      <c r="A74" s="93"/>
      <c r="B74" s="63" t="s">
        <v>44</v>
      </c>
      <c r="C74" s="64">
        <v>200</v>
      </c>
      <c r="D74" s="65">
        <v>0.24</v>
      </c>
      <c r="E74" s="65">
        <v>0</v>
      </c>
      <c r="F74" s="65">
        <v>7.14</v>
      </c>
      <c r="G74" s="66">
        <v>29.8</v>
      </c>
      <c r="H74" s="67">
        <v>144</v>
      </c>
    </row>
    <row r="75" spans="1:8" s="24" customFormat="1" ht="15" customHeight="1" x14ac:dyDescent="0.25">
      <c r="A75" s="93" t="s">
        <v>29</v>
      </c>
      <c r="B75" s="94"/>
      <c r="C75" s="43">
        <f>SUM(C72:C74)</f>
        <v>550</v>
      </c>
      <c r="D75" s="43">
        <f t="shared" ref="D75:G75" si="12">SUM(D72:D74)</f>
        <v>20.079999999999998</v>
      </c>
      <c r="E75" s="43">
        <f t="shared" si="12"/>
        <v>22.089999999999996</v>
      </c>
      <c r="F75" s="43">
        <f t="shared" si="12"/>
        <v>96.2</v>
      </c>
      <c r="G75" s="43">
        <f t="shared" si="12"/>
        <v>600.94999999999993</v>
      </c>
      <c r="H75" s="68"/>
    </row>
    <row r="76" spans="1:8" ht="15" customHeight="1" x14ac:dyDescent="0.25">
      <c r="A76" s="93" t="s">
        <v>30</v>
      </c>
      <c r="B76" s="63" t="s">
        <v>31</v>
      </c>
      <c r="C76" s="64">
        <v>100</v>
      </c>
      <c r="D76" s="65">
        <v>1.48</v>
      </c>
      <c r="E76" s="65">
        <v>2.62</v>
      </c>
      <c r="F76" s="65">
        <v>9.86</v>
      </c>
      <c r="G76" s="66">
        <v>68.739999999999995</v>
      </c>
      <c r="H76" s="67">
        <v>119</v>
      </c>
    </row>
    <row r="77" spans="1:8" ht="15" customHeight="1" x14ac:dyDescent="0.25">
      <c r="A77" s="93"/>
      <c r="B77" s="63" t="s">
        <v>73</v>
      </c>
      <c r="C77" s="64">
        <v>250</v>
      </c>
      <c r="D77" s="65">
        <v>8.48</v>
      </c>
      <c r="E77" s="65">
        <v>6.88</v>
      </c>
      <c r="F77" s="65">
        <v>10.58</v>
      </c>
      <c r="G77" s="66">
        <v>120.3</v>
      </c>
      <c r="H77" s="69" t="s">
        <v>72</v>
      </c>
    </row>
    <row r="78" spans="1:8" ht="15" customHeight="1" x14ac:dyDescent="0.25">
      <c r="A78" s="93"/>
      <c r="B78" s="63" t="s">
        <v>74</v>
      </c>
      <c r="C78" s="64">
        <v>280</v>
      </c>
      <c r="D78" s="65">
        <v>19.27</v>
      </c>
      <c r="E78" s="65">
        <v>25.13</v>
      </c>
      <c r="F78" s="65">
        <v>77.349999999999994</v>
      </c>
      <c r="G78" s="66">
        <v>580.1</v>
      </c>
      <c r="H78" s="67">
        <v>265</v>
      </c>
    </row>
    <row r="79" spans="1:8" ht="15" customHeight="1" x14ac:dyDescent="0.25">
      <c r="A79" s="93"/>
      <c r="B79" s="63" t="s">
        <v>50</v>
      </c>
      <c r="C79" s="64">
        <v>200</v>
      </c>
      <c r="D79" s="65">
        <v>0.22</v>
      </c>
      <c r="E79" s="65">
        <v>0.1</v>
      </c>
      <c r="F79" s="65">
        <v>10.119999999999999</v>
      </c>
      <c r="G79" s="66">
        <v>41.8</v>
      </c>
      <c r="H79" s="67">
        <v>519</v>
      </c>
    </row>
    <row r="80" spans="1:8" ht="15" customHeight="1" x14ac:dyDescent="0.25">
      <c r="A80" s="93"/>
      <c r="B80" s="63" t="s">
        <v>37</v>
      </c>
      <c r="C80" s="64">
        <v>30</v>
      </c>
      <c r="D80" s="65">
        <v>1.98</v>
      </c>
      <c r="E80" s="65">
        <v>0.27</v>
      </c>
      <c r="F80" s="65">
        <v>11.4</v>
      </c>
      <c r="G80" s="66">
        <v>59.7</v>
      </c>
      <c r="H80" s="67"/>
    </row>
    <row r="81" spans="1:8" ht="15" customHeight="1" x14ac:dyDescent="0.25">
      <c r="A81" s="93"/>
      <c r="B81" s="63" t="s">
        <v>38</v>
      </c>
      <c r="C81" s="64">
        <v>30</v>
      </c>
      <c r="D81" s="65">
        <v>1.98</v>
      </c>
      <c r="E81" s="65">
        <v>0.36</v>
      </c>
      <c r="F81" s="65">
        <v>10.02</v>
      </c>
      <c r="G81" s="66">
        <v>52.2</v>
      </c>
      <c r="H81" s="67"/>
    </row>
    <row r="82" spans="1:8" s="24" customFormat="1" ht="15" customHeight="1" x14ac:dyDescent="0.25">
      <c r="A82" s="93" t="s">
        <v>39</v>
      </c>
      <c r="B82" s="94"/>
      <c r="C82" s="43">
        <f>SUM(C76:C81)</f>
        <v>890</v>
      </c>
      <c r="D82" s="43">
        <f t="shared" ref="D82:G82" si="13">SUM(D76:D81)</f>
        <v>33.409999999999997</v>
      </c>
      <c r="E82" s="43">
        <f t="shared" si="13"/>
        <v>35.36</v>
      </c>
      <c r="F82" s="43">
        <f t="shared" si="13"/>
        <v>129.33000000000001</v>
      </c>
      <c r="G82" s="43">
        <f t="shared" si="13"/>
        <v>922.84</v>
      </c>
      <c r="H82" s="68"/>
    </row>
    <row r="83" spans="1:8" s="24" customFormat="1" ht="15" customHeight="1" thickBot="1" x14ac:dyDescent="0.3">
      <c r="A83" s="106" t="s">
        <v>40</v>
      </c>
      <c r="B83" s="107"/>
      <c r="C83" s="70">
        <f>C82+C75</f>
        <v>1440</v>
      </c>
      <c r="D83" s="70">
        <f t="shared" ref="D83:G83" si="14">D82+D75</f>
        <v>53.489999999999995</v>
      </c>
      <c r="E83" s="70">
        <f t="shared" si="14"/>
        <v>57.449999999999996</v>
      </c>
      <c r="F83" s="70">
        <f t="shared" si="14"/>
        <v>225.53000000000003</v>
      </c>
      <c r="G83" s="70">
        <f t="shared" si="14"/>
        <v>1523.79</v>
      </c>
      <c r="H83" s="71"/>
    </row>
    <row r="84" spans="1:8" s="24" customFormat="1" ht="15" customHeight="1" x14ac:dyDescent="0.25">
      <c r="A84" s="108" t="s">
        <v>153</v>
      </c>
      <c r="B84" s="109"/>
      <c r="C84" s="109"/>
      <c r="D84" s="109"/>
      <c r="E84" s="109"/>
      <c r="F84" s="109"/>
      <c r="G84" s="109"/>
      <c r="H84" s="110"/>
    </row>
    <row r="85" spans="1:8" ht="15" customHeight="1" x14ac:dyDescent="0.25">
      <c r="A85" s="93" t="s">
        <v>25</v>
      </c>
      <c r="B85" s="63" t="s">
        <v>26</v>
      </c>
      <c r="C85" s="64">
        <v>250</v>
      </c>
      <c r="D85" s="65">
        <v>13.2</v>
      </c>
      <c r="E85" s="65">
        <v>19.48</v>
      </c>
      <c r="F85" s="65">
        <v>38.72</v>
      </c>
      <c r="G85" s="66">
        <v>303.56</v>
      </c>
      <c r="H85" s="67">
        <v>268</v>
      </c>
    </row>
    <row r="86" spans="1:8" ht="15" customHeight="1" x14ac:dyDescent="0.25">
      <c r="A86" s="93"/>
      <c r="B86" s="63" t="s">
        <v>53</v>
      </c>
      <c r="C86" s="64">
        <v>100</v>
      </c>
      <c r="D86" s="65">
        <v>7.59</v>
      </c>
      <c r="E86" s="65">
        <v>3.41</v>
      </c>
      <c r="F86" s="65">
        <v>53.82</v>
      </c>
      <c r="G86" s="66">
        <v>280.33999999999997</v>
      </c>
      <c r="H86" s="67">
        <v>270</v>
      </c>
    </row>
    <row r="87" spans="1:8" ht="15" customHeight="1" x14ac:dyDescent="0.25">
      <c r="A87" s="93"/>
      <c r="B87" s="63" t="s">
        <v>28</v>
      </c>
      <c r="C87" s="64">
        <v>200</v>
      </c>
      <c r="D87" s="65">
        <v>0.2</v>
      </c>
      <c r="E87" s="65">
        <v>0.06</v>
      </c>
      <c r="F87" s="65">
        <v>7.06</v>
      </c>
      <c r="G87" s="66">
        <v>28.04</v>
      </c>
      <c r="H87" s="67">
        <v>143</v>
      </c>
    </row>
    <row r="88" spans="1:8" s="24" customFormat="1" ht="15" customHeight="1" x14ac:dyDescent="0.25">
      <c r="A88" s="93" t="s">
        <v>29</v>
      </c>
      <c r="B88" s="94"/>
      <c r="C88" s="43">
        <f>SUM(C85:C87)</f>
        <v>550</v>
      </c>
      <c r="D88" s="43">
        <f t="shared" ref="D88:G88" si="15">SUM(D85:D87)</f>
        <v>20.99</v>
      </c>
      <c r="E88" s="43">
        <f t="shared" si="15"/>
        <v>22.95</v>
      </c>
      <c r="F88" s="43">
        <f t="shared" si="15"/>
        <v>99.6</v>
      </c>
      <c r="G88" s="43">
        <f t="shared" si="15"/>
        <v>611.93999999999994</v>
      </c>
      <c r="H88" s="68"/>
    </row>
    <row r="89" spans="1:8" ht="15" customHeight="1" x14ac:dyDescent="0.25">
      <c r="A89" s="93" t="s">
        <v>30</v>
      </c>
      <c r="B89" s="63" t="s">
        <v>67</v>
      </c>
      <c r="C89" s="64">
        <v>100</v>
      </c>
      <c r="D89" s="65">
        <v>1.31</v>
      </c>
      <c r="E89" s="65">
        <v>0.1</v>
      </c>
      <c r="F89" s="65">
        <v>6.97</v>
      </c>
      <c r="G89" s="66">
        <v>35.35</v>
      </c>
      <c r="H89" s="67">
        <v>16</v>
      </c>
    </row>
    <row r="90" spans="1:8" ht="15" customHeight="1" x14ac:dyDescent="0.25">
      <c r="A90" s="93"/>
      <c r="B90" s="63" t="s">
        <v>79</v>
      </c>
      <c r="C90" s="64">
        <v>250</v>
      </c>
      <c r="D90" s="65">
        <v>2.65</v>
      </c>
      <c r="E90" s="65">
        <v>4</v>
      </c>
      <c r="F90" s="65">
        <v>10.97</v>
      </c>
      <c r="G90" s="66">
        <v>165.77</v>
      </c>
      <c r="H90" s="69" t="s">
        <v>78</v>
      </c>
    </row>
    <row r="91" spans="1:8" ht="15" customHeight="1" x14ac:dyDescent="0.25">
      <c r="A91" s="93"/>
      <c r="B91" s="63" t="s">
        <v>81</v>
      </c>
      <c r="C91" s="64">
        <v>100</v>
      </c>
      <c r="D91" s="65">
        <v>16.96</v>
      </c>
      <c r="E91" s="65">
        <v>25.1</v>
      </c>
      <c r="F91" s="65">
        <v>36.6</v>
      </c>
      <c r="G91" s="66">
        <v>315.36</v>
      </c>
      <c r="H91" s="69" t="s">
        <v>80</v>
      </c>
    </row>
    <row r="92" spans="1:8" ht="15" customHeight="1" x14ac:dyDescent="0.25">
      <c r="A92" s="93"/>
      <c r="B92" s="63" t="s">
        <v>162</v>
      </c>
      <c r="C92" s="64">
        <v>180</v>
      </c>
      <c r="D92" s="65">
        <v>6.79</v>
      </c>
      <c r="E92" s="65">
        <v>3.01</v>
      </c>
      <c r="F92" s="65">
        <v>42.71</v>
      </c>
      <c r="G92" s="66">
        <v>229.68</v>
      </c>
      <c r="H92" s="67">
        <v>291</v>
      </c>
    </row>
    <row r="93" spans="1:8" ht="15" customHeight="1" x14ac:dyDescent="0.25">
      <c r="A93" s="93"/>
      <c r="B93" s="63" t="s">
        <v>36</v>
      </c>
      <c r="C93" s="64">
        <v>200</v>
      </c>
      <c r="D93" s="65">
        <v>0.08</v>
      </c>
      <c r="E93" s="65">
        <v>0</v>
      </c>
      <c r="F93" s="65">
        <v>10.62</v>
      </c>
      <c r="G93" s="66">
        <v>40.44</v>
      </c>
      <c r="H93" s="67">
        <v>508</v>
      </c>
    </row>
    <row r="94" spans="1:8" ht="15" customHeight="1" x14ac:dyDescent="0.25">
      <c r="A94" s="93"/>
      <c r="B94" s="63" t="s">
        <v>37</v>
      </c>
      <c r="C94" s="64">
        <v>30</v>
      </c>
      <c r="D94" s="65">
        <v>1.98</v>
      </c>
      <c r="E94" s="65">
        <v>0.27</v>
      </c>
      <c r="F94" s="65">
        <v>11.4</v>
      </c>
      <c r="G94" s="66">
        <v>59.7</v>
      </c>
      <c r="H94" s="67"/>
    </row>
    <row r="95" spans="1:8" ht="15" customHeight="1" x14ac:dyDescent="0.25">
      <c r="A95" s="93"/>
      <c r="B95" s="63" t="s">
        <v>38</v>
      </c>
      <c r="C95" s="64">
        <v>30</v>
      </c>
      <c r="D95" s="65">
        <v>1.98</v>
      </c>
      <c r="E95" s="65">
        <v>0.36</v>
      </c>
      <c r="F95" s="65">
        <v>10.02</v>
      </c>
      <c r="G95" s="66">
        <v>52.2</v>
      </c>
      <c r="H95" s="67"/>
    </row>
    <row r="96" spans="1:8" s="24" customFormat="1" ht="15" customHeight="1" x14ac:dyDescent="0.25">
      <c r="A96" s="93" t="s">
        <v>39</v>
      </c>
      <c r="B96" s="94"/>
      <c r="C96" s="43">
        <f>SUM(C89:C95)</f>
        <v>890</v>
      </c>
      <c r="D96" s="43">
        <f t="shared" ref="D96:G96" si="16">SUM(D89:D95)</f>
        <v>31.75</v>
      </c>
      <c r="E96" s="43">
        <f t="shared" si="16"/>
        <v>32.840000000000003</v>
      </c>
      <c r="F96" s="43">
        <f t="shared" si="16"/>
        <v>129.29000000000002</v>
      </c>
      <c r="G96" s="43">
        <f t="shared" si="16"/>
        <v>898.50000000000023</v>
      </c>
      <c r="H96" s="68"/>
    </row>
    <row r="97" spans="1:8" s="24" customFormat="1" ht="15" customHeight="1" thickBot="1" x14ac:dyDescent="0.3">
      <c r="A97" s="106" t="s">
        <v>40</v>
      </c>
      <c r="B97" s="107"/>
      <c r="C97" s="70">
        <f>C96+C88</f>
        <v>1440</v>
      </c>
      <c r="D97" s="70">
        <f t="shared" ref="D97:G97" si="17">D96+D88</f>
        <v>52.739999999999995</v>
      </c>
      <c r="E97" s="70">
        <f t="shared" si="17"/>
        <v>55.790000000000006</v>
      </c>
      <c r="F97" s="70">
        <f t="shared" si="17"/>
        <v>228.89000000000001</v>
      </c>
      <c r="G97" s="70">
        <f t="shared" si="17"/>
        <v>1510.44</v>
      </c>
      <c r="H97" s="71"/>
    </row>
    <row r="98" spans="1:8" s="24" customFormat="1" ht="15" customHeight="1" x14ac:dyDescent="0.25">
      <c r="A98" s="108" t="s">
        <v>154</v>
      </c>
      <c r="B98" s="109"/>
      <c r="C98" s="109"/>
      <c r="D98" s="109"/>
      <c r="E98" s="109"/>
      <c r="F98" s="109"/>
      <c r="G98" s="109"/>
      <c r="H98" s="110"/>
    </row>
    <row r="99" spans="1:8" ht="15" customHeight="1" x14ac:dyDescent="0.25">
      <c r="A99" s="93" t="s">
        <v>25</v>
      </c>
      <c r="B99" s="63" t="s">
        <v>84</v>
      </c>
      <c r="C99" s="64">
        <v>210</v>
      </c>
      <c r="D99" s="65">
        <v>20.76</v>
      </c>
      <c r="E99" s="65">
        <v>23.52</v>
      </c>
      <c r="F99" s="65">
        <v>53.17</v>
      </c>
      <c r="G99" s="66">
        <v>439.53</v>
      </c>
      <c r="H99" s="69" t="s">
        <v>83</v>
      </c>
    </row>
    <row r="100" spans="1:8" ht="15" customHeight="1" x14ac:dyDescent="0.25">
      <c r="A100" s="93"/>
      <c r="B100" s="63" t="s">
        <v>85</v>
      </c>
      <c r="C100" s="64">
        <v>40</v>
      </c>
      <c r="D100" s="65">
        <v>3</v>
      </c>
      <c r="E100" s="65">
        <v>1</v>
      </c>
      <c r="F100" s="65">
        <v>20.8</v>
      </c>
      <c r="G100" s="66">
        <v>108</v>
      </c>
      <c r="H100" s="69"/>
    </row>
    <row r="101" spans="1:8" ht="15" customHeight="1" x14ac:dyDescent="0.25">
      <c r="A101" s="93"/>
      <c r="B101" s="63" t="s">
        <v>43</v>
      </c>
      <c r="C101" s="64">
        <v>100</v>
      </c>
      <c r="D101" s="65">
        <v>0.4</v>
      </c>
      <c r="E101" s="65">
        <v>0.4</v>
      </c>
      <c r="F101" s="65">
        <v>9.8000000000000007</v>
      </c>
      <c r="G101" s="66">
        <v>47</v>
      </c>
      <c r="H101" s="69"/>
    </row>
    <row r="102" spans="1:8" ht="15" customHeight="1" x14ac:dyDescent="0.25">
      <c r="A102" s="93"/>
      <c r="B102" s="63" t="s">
        <v>44</v>
      </c>
      <c r="C102" s="64">
        <v>200</v>
      </c>
      <c r="D102" s="65">
        <v>0.24</v>
      </c>
      <c r="E102" s="65">
        <v>0</v>
      </c>
      <c r="F102" s="65">
        <v>7.14</v>
      </c>
      <c r="G102" s="66">
        <v>29.8</v>
      </c>
      <c r="H102" s="67">
        <v>144</v>
      </c>
    </row>
    <row r="103" spans="1:8" s="24" customFormat="1" ht="15" customHeight="1" x14ac:dyDescent="0.25">
      <c r="A103" s="93" t="s">
        <v>29</v>
      </c>
      <c r="B103" s="94"/>
      <c r="C103" s="43">
        <f>SUM(C99:C102)</f>
        <v>550</v>
      </c>
      <c r="D103" s="43">
        <f t="shared" ref="D103:G103" si="18">SUM(D99:D102)</f>
        <v>24.4</v>
      </c>
      <c r="E103" s="43">
        <f t="shared" si="18"/>
        <v>24.919999999999998</v>
      </c>
      <c r="F103" s="43">
        <f t="shared" si="18"/>
        <v>90.91</v>
      </c>
      <c r="G103" s="43">
        <f t="shared" si="18"/>
        <v>624.32999999999993</v>
      </c>
      <c r="H103" s="68"/>
    </row>
    <row r="104" spans="1:8" ht="15" customHeight="1" x14ac:dyDescent="0.25">
      <c r="A104" s="93" t="s">
        <v>30</v>
      </c>
      <c r="B104" s="63" t="s">
        <v>45</v>
      </c>
      <c r="C104" s="64">
        <v>100</v>
      </c>
      <c r="D104" s="65">
        <v>1.2</v>
      </c>
      <c r="E104" s="65">
        <v>7</v>
      </c>
      <c r="F104" s="65">
        <v>7.4</v>
      </c>
      <c r="G104" s="66">
        <v>97</v>
      </c>
      <c r="H104" s="67">
        <v>115</v>
      </c>
    </row>
    <row r="105" spans="1:8" ht="15" customHeight="1" x14ac:dyDescent="0.25">
      <c r="A105" s="93"/>
      <c r="B105" s="63" t="s">
        <v>86</v>
      </c>
      <c r="C105" s="64">
        <v>250</v>
      </c>
      <c r="D105" s="65">
        <v>6.18</v>
      </c>
      <c r="E105" s="65">
        <v>6.65</v>
      </c>
      <c r="F105" s="65">
        <v>22.03</v>
      </c>
      <c r="G105" s="66">
        <v>174.25</v>
      </c>
      <c r="H105" s="67">
        <v>144</v>
      </c>
    </row>
    <row r="106" spans="1:8" ht="15" customHeight="1" x14ac:dyDescent="0.25">
      <c r="A106" s="93"/>
      <c r="B106" s="63" t="s">
        <v>88</v>
      </c>
      <c r="C106" s="64">
        <v>100</v>
      </c>
      <c r="D106" s="65">
        <v>15.27</v>
      </c>
      <c r="E106" s="65">
        <v>14.16</v>
      </c>
      <c r="F106" s="65">
        <v>21.66</v>
      </c>
      <c r="G106" s="66">
        <v>306.85000000000002</v>
      </c>
      <c r="H106" s="69" t="s">
        <v>87</v>
      </c>
    </row>
    <row r="107" spans="1:8" ht="15" customHeight="1" x14ac:dyDescent="0.25">
      <c r="A107" s="93"/>
      <c r="B107" s="63" t="s">
        <v>89</v>
      </c>
      <c r="C107" s="64">
        <v>180</v>
      </c>
      <c r="D107" s="65">
        <v>4.6399999999999997</v>
      </c>
      <c r="E107" s="65">
        <v>5.63</v>
      </c>
      <c r="F107" s="65">
        <v>48.1</v>
      </c>
      <c r="G107" s="66">
        <v>261.63</v>
      </c>
      <c r="H107" s="67">
        <v>414</v>
      </c>
    </row>
    <row r="108" spans="1:8" ht="15" customHeight="1" x14ac:dyDescent="0.25">
      <c r="A108" s="93"/>
      <c r="B108" s="63" t="s">
        <v>50</v>
      </c>
      <c r="C108" s="64">
        <v>200</v>
      </c>
      <c r="D108" s="65">
        <v>0.22</v>
      </c>
      <c r="E108" s="65">
        <v>0.1</v>
      </c>
      <c r="F108" s="65">
        <v>10.119999999999999</v>
      </c>
      <c r="G108" s="66">
        <v>41.8</v>
      </c>
      <c r="H108" s="67">
        <v>519</v>
      </c>
    </row>
    <row r="109" spans="1:8" ht="15" customHeight="1" x14ac:dyDescent="0.25">
      <c r="A109" s="93"/>
      <c r="B109" s="63" t="s">
        <v>37</v>
      </c>
      <c r="C109" s="64">
        <v>30</v>
      </c>
      <c r="D109" s="65">
        <v>1.98</v>
      </c>
      <c r="E109" s="65">
        <v>0.27</v>
      </c>
      <c r="F109" s="65">
        <v>11.4</v>
      </c>
      <c r="G109" s="66">
        <v>59.7</v>
      </c>
      <c r="H109" s="67"/>
    </row>
    <row r="110" spans="1:8" ht="15" customHeight="1" x14ac:dyDescent="0.25">
      <c r="A110" s="93"/>
      <c r="B110" s="63" t="s">
        <v>38</v>
      </c>
      <c r="C110" s="64">
        <v>30</v>
      </c>
      <c r="D110" s="65">
        <v>1.98</v>
      </c>
      <c r="E110" s="65">
        <v>0.36</v>
      </c>
      <c r="F110" s="65">
        <v>10.02</v>
      </c>
      <c r="G110" s="66">
        <v>52.2</v>
      </c>
      <c r="H110" s="67"/>
    </row>
    <row r="111" spans="1:8" s="24" customFormat="1" ht="15" customHeight="1" x14ac:dyDescent="0.25">
      <c r="A111" s="93" t="s">
        <v>39</v>
      </c>
      <c r="B111" s="94"/>
      <c r="C111" s="43">
        <f>SUM(C104:C110)</f>
        <v>890</v>
      </c>
      <c r="D111" s="43">
        <f t="shared" ref="D111:G111" si="19">SUM(D104:D110)</f>
        <v>31.47</v>
      </c>
      <c r="E111" s="43">
        <f t="shared" si="19"/>
        <v>34.170000000000009</v>
      </c>
      <c r="F111" s="43">
        <f t="shared" si="19"/>
        <v>130.73000000000002</v>
      </c>
      <c r="G111" s="43">
        <f t="shared" si="19"/>
        <v>993.43000000000006</v>
      </c>
      <c r="H111" s="68"/>
    </row>
    <row r="112" spans="1:8" s="24" customFormat="1" ht="15" customHeight="1" thickBot="1" x14ac:dyDescent="0.3">
      <c r="A112" s="106" t="s">
        <v>40</v>
      </c>
      <c r="B112" s="107"/>
      <c r="C112" s="70">
        <f>C111+C103</f>
        <v>1440</v>
      </c>
      <c r="D112" s="70">
        <f t="shared" ref="D112:G112" si="20">D111+D103</f>
        <v>55.87</v>
      </c>
      <c r="E112" s="70">
        <f t="shared" si="20"/>
        <v>59.09</v>
      </c>
      <c r="F112" s="70">
        <f t="shared" si="20"/>
        <v>221.64000000000001</v>
      </c>
      <c r="G112" s="70">
        <f t="shared" si="20"/>
        <v>1617.76</v>
      </c>
      <c r="H112" s="71"/>
    </row>
    <row r="113" spans="1:8" s="24" customFormat="1" ht="15" customHeight="1" x14ac:dyDescent="0.25">
      <c r="A113" s="108" t="s">
        <v>82</v>
      </c>
      <c r="B113" s="109"/>
      <c r="C113" s="109"/>
      <c r="D113" s="109"/>
      <c r="E113" s="109"/>
      <c r="F113" s="109"/>
      <c r="G113" s="109"/>
      <c r="H113" s="110"/>
    </row>
    <row r="114" spans="1:8" ht="15" customHeight="1" x14ac:dyDescent="0.25">
      <c r="A114" s="93" t="s">
        <v>25</v>
      </c>
      <c r="B114" s="63" t="s">
        <v>52</v>
      </c>
      <c r="C114" s="64">
        <v>250</v>
      </c>
      <c r="D114" s="65">
        <v>13.15</v>
      </c>
      <c r="E114" s="65">
        <v>17.63</v>
      </c>
      <c r="F114" s="65">
        <v>33.880000000000003</v>
      </c>
      <c r="G114" s="66">
        <v>307.08</v>
      </c>
      <c r="H114" s="67">
        <v>250</v>
      </c>
    </row>
    <row r="115" spans="1:8" ht="15" customHeight="1" x14ac:dyDescent="0.25">
      <c r="A115" s="93"/>
      <c r="B115" s="63" t="s">
        <v>75</v>
      </c>
      <c r="C115" s="64">
        <v>100</v>
      </c>
      <c r="D115" s="65">
        <v>8.25</v>
      </c>
      <c r="E115" s="65">
        <v>4.37</v>
      </c>
      <c r="F115" s="65">
        <v>54.77</v>
      </c>
      <c r="G115" s="66">
        <v>295.83</v>
      </c>
      <c r="H115" s="67">
        <v>563</v>
      </c>
    </row>
    <row r="116" spans="1:8" ht="15" customHeight="1" x14ac:dyDescent="0.25">
      <c r="A116" s="93"/>
      <c r="B116" s="63" t="s">
        <v>55</v>
      </c>
      <c r="C116" s="64">
        <v>200</v>
      </c>
      <c r="D116" s="65">
        <v>0.26</v>
      </c>
      <c r="E116" s="65">
        <v>0.06</v>
      </c>
      <c r="F116" s="65">
        <v>8.9</v>
      </c>
      <c r="G116" s="66">
        <v>36.92</v>
      </c>
      <c r="H116" s="69" t="s">
        <v>54</v>
      </c>
    </row>
    <row r="117" spans="1:8" s="24" customFormat="1" ht="15" customHeight="1" x14ac:dyDescent="0.25">
      <c r="A117" s="93" t="s">
        <v>29</v>
      </c>
      <c r="B117" s="94"/>
      <c r="C117" s="43">
        <f>SUM(C114:C116)</f>
        <v>550</v>
      </c>
      <c r="D117" s="43">
        <f t="shared" ref="D117:G117" si="21">SUM(D114:D116)</f>
        <v>21.66</v>
      </c>
      <c r="E117" s="43">
        <f t="shared" si="21"/>
        <v>22.06</v>
      </c>
      <c r="F117" s="43">
        <f t="shared" si="21"/>
        <v>97.550000000000011</v>
      </c>
      <c r="G117" s="43">
        <f t="shared" si="21"/>
        <v>639.82999999999993</v>
      </c>
      <c r="H117" s="68"/>
    </row>
    <row r="118" spans="1:8" ht="15" customHeight="1" x14ac:dyDescent="0.25">
      <c r="A118" s="93" t="s">
        <v>30</v>
      </c>
      <c r="B118" s="63" t="s">
        <v>31</v>
      </c>
      <c r="C118" s="64">
        <v>100</v>
      </c>
      <c r="D118" s="65">
        <v>1.48</v>
      </c>
      <c r="E118" s="65">
        <v>2.62</v>
      </c>
      <c r="F118" s="65">
        <v>9.86</v>
      </c>
      <c r="G118" s="66">
        <v>68.739999999999995</v>
      </c>
      <c r="H118" s="67">
        <v>119</v>
      </c>
    </row>
    <row r="119" spans="1:8" ht="15" customHeight="1" x14ac:dyDescent="0.25">
      <c r="A119" s="93"/>
      <c r="B119" s="63" t="s">
        <v>92</v>
      </c>
      <c r="C119" s="64">
        <v>250</v>
      </c>
      <c r="D119" s="65">
        <v>3.2</v>
      </c>
      <c r="E119" s="65">
        <v>5.45</v>
      </c>
      <c r="F119" s="65">
        <v>17.100000000000001</v>
      </c>
      <c r="G119" s="66">
        <v>193.36</v>
      </c>
      <c r="H119" s="69" t="s">
        <v>91</v>
      </c>
    </row>
    <row r="120" spans="1:8" ht="15" customHeight="1" x14ac:dyDescent="0.25">
      <c r="A120" s="93"/>
      <c r="B120" s="63" t="s">
        <v>93</v>
      </c>
      <c r="C120" s="64">
        <v>280</v>
      </c>
      <c r="D120" s="65">
        <v>24.02</v>
      </c>
      <c r="E120" s="65">
        <v>26.17</v>
      </c>
      <c r="F120" s="65">
        <v>72.11</v>
      </c>
      <c r="G120" s="66">
        <v>523.79</v>
      </c>
      <c r="H120" s="67" t="s">
        <v>155</v>
      </c>
    </row>
    <row r="121" spans="1:8" ht="15" customHeight="1" x14ac:dyDescent="0.25">
      <c r="A121" s="93"/>
      <c r="B121" s="63" t="s">
        <v>63</v>
      </c>
      <c r="C121" s="64">
        <v>200</v>
      </c>
      <c r="D121" s="65">
        <v>0.14000000000000001</v>
      </c>
      <c r="E121" s="65">
        <v>0.06</v>
      </c>
      <c r="F121" s="65">
        <v>8</v>
      </c>
      <c r="G121" s="66">
        <v>32.700000000000003</v>
      </c>
      <c r="H121" s="69" t="s">
        <v>62</v>
      </c>
    </row>
    <row r="122" spans="1:8" ht="15" customHeight="1" x14ac:dyDescent="0.25">
      <c r="A122" s="93"/>
      <c r="B122" s="63" t="s">
        <v>37</v>
      </c>
      <c r="C122" s="64">
        <v>30</v>
      </c>
      <c r="D122" s="65">
        <v>1.98</v>
      </c>
      <c r="E122" s="65">
        <v>0.27</v>
      </c>
      <c r="F122" s="65">
        <v>11.4</v>
      </c>
      <c r="G122" s="66">
        <v>59.7</v>
      </c>
      <c r="H122" s="67"/>
    </row>
    <row r="123" spans="1:8" ht="15" customHeight="1" x14ac:dyDescent="0.25">
      <c r="A123" s="93"/>
      <c r="B123" s="63" t="s">
        <v>38</v>
      </c>
      <c r="C123" s="64">
        <v>30</v>
      </c>
      <c r="D123" s="65">
        <v>1.98</v>
      </c>
      <c r="E123" s="65">
        <v>0.36</v>
      </c>
      <c r="F123" s="65">
        <v>10.02</v>
      </c>
      <c r="G123" s="66">
        <v>52.2</v>
      </c>
      <c r="H123" s="67"/>
    </row>
    <row r="124" spans="1:8" s="24" customFormat="1" ht="15" customHeight="1" x14ac:dyDescent="0.25">
      <c r="A124" s="93" t="s">
        <v>39</v>
      </c>
      <c r="B124" s="94"/>
      <c r="C124" s="43">
        <f>SUM(C118:C123)</f>
        <v>890</v>
      </c>
      <c r="D124" s="43">
        <f t="shared" ref="D124:G124" si="22">SUM(D118:D123)</f>
        <v>32.799999999999997</v>
      </c>
      <c r="E124" s="43">
        <f t="shared" si="22"/>
        <v>34.930000000000007</v>
      </c>
      <c r="F124" s="43">
        <f t="shared" si="22"/>
        <v>128.49</v>
      </c>
      <c r="G124" s="43">
        <f t="shared" si="22"/>
        <v>930.49000000000012</v>
      </c>
      <c r="H124" s="68"/>
    </row>
    <row r="125" spans="1:8" s="24" customFormat="1" ht="15" customHeight="1" thickBot="1" x14ac:dyDescent="0.3">
      <c r="A125" s="106" t="s">
        <v>40</v>
      </c>
      <c r="B125" s="107"/>
      <c r="C125" s="70">
        <f>C124+C117</f>
        <v>1440</v>
      </c>
      <c r="D125" s="70">
        <f t="shared" ref="D125:G125" si="23">D124+D117</f>
        <v>54.459999999999994</v>
      </c>
      <c r="E125" s="70">
        <f t="shared" si="23"/>
        <v>56.990000000000009</v>
      </c>
      <c r="F125" s="70">
        <f t="shared" si="23"/>
        <v>226.04000000000002</v>
      </c>
      <c r="G125" s="70">
        <f t="shared" si="23"/>
        <v>1570.3200000000002</v>
      </c>
      <c r="H125" s="71"/>
    </row>
    <row r="126" spans="1:8" s="24" customFormat="1" ht="15" customHeight="1" x14ac:dyDescent="0.25">
      <c r="A126" s="108" t="s">
        <v>90</v>
      </c>
      <c r="B126" s="109"/>
      <c r="C126" s="109"/>
      <c r="D126" s="109"/>
      <c r="E126" s="109"/>
      <c r="F126" s="109"/>
      <c r="G126" s="109"/>
      <c r="H126" s="110"/>
    </row>
    <row r="127" spans="1:8" ht="15" customHeight="1" x14ac:dyDescent="0.25">
      <c r="A127" s="93" t="s">
        <v>25</v>
      </c>
      <c r="B127" s="63" t="s">
        <v>65</v>
      </c>
      <c r="C127" s="64">
        <v>250</v>
      </c>
      <c r="D127" s="65">
        <v>13</v>
      </c>
      <c r="E127" s="65">
        <v>18.23</v>
      </c>
      <c r="F127" s="65">
        <v>34.049999999999997</v>
      </c>
      <c r="G127" s="66">
        <v>330.55</v>
      </c>
      <c r="H127" s="67">
        <v>266</v>
      </c>
    </row>
    <row r="128" spans="1:8" ht="15" customHeight="1" x14ac:dyDescent="0.25">
      <c r="A128" s="93"/>
      <c r="B128" s="63" t="s">
        <v>66</v>
      </c>
      <c r="C128" s="64">
        <v>100</v>
      </c>
      <c r="D128" s="65">
        <v>8</v>
      </c>
      <c r="E128" s="65">
        <v>3.05</v>
      </c>
      <c r="F128" s="65">
        <v>55.35</v>
      </c>
      <c r="G128" s="66">
        <v>285.27</v>
      </c>
      <c r="H128" s="67">
        <v>564</v>
      </c>
    </row>
    <row r="129" spans="1:8" ht="15" customHeight="1" x14ac:dyDescent="0.25">
      <c r="A129" s="93"/>
      <c r="B129" s="63" t="s">
        <v>28</v>
      </c>
      <c r="C129" s="64">
        <v>200</v>
      </c>
      <c r="D129" s="65">
        <v>0.2</v>
      </c>
      <c r="E129" s="65">
        <v>0</v>
      </c>
      <c r="F129" s="65">
        <v>7.02</v>
      </c>
      <c r="G129" s="66">
        <v>28.46</v>
      </c>
      <c r="H129" s="67">
        <v>493</v>
      </c>
    </row>
    <row r="130" spans="1:8" s="24" customFormat="1" ht="15" customHeight="1" x14ac:dyDescent="0.25">
      <c r="A130" s="93" t="s">
        <v>29</v>
      </c>
      <c r="B130" s="94"/>
      <c r="C130" s="43">
        <f>SUM(C127:C129)</f>
        <v>550</v>
      </c>
      <c r="D130" s="43">
        <f t="shared" ref="D130:G130" si="24">SUM(D127:D129)</f>
        <v>21.2</v>
      </c>
      <c r="E130" s="43">
        <f t="shared" si="24"/>
        <v>21.28</v>
      </c>
      <c r="F130" s="43">
        <f t="shared" si="24"/>
        <v>96.42</v>
      </c>
      <c r="G130" s="43">
        <f t="shared" si="24"/>
        <v>644.28</v>
      </c>
      <c r="H130" s="68"/>
    </row>
    <row r="131" spans="1:8" ht="15" customHeight="1" x14ac:dyDescent="0.25">
      <c r="A131" s="93" t="s">
        <v>30</v>
      </c>
      <c r="B131" s="63" t="s">
        <v>67</v>
      </c>
      <c r="C131" s="64">
        <v>100</v>
      </c>
      <c r="D131" s="65">
        <v>1.31</v>
      </c>
      <c r="E131" s="65">
        <v>0.1</v>
      </c>
      <c r="F131" s="65">
        <v>6.97</v>
      </c>
      <c r="G131" s="66">
        <v>35.35</v>
      </c>
      <c r="H131" s="67">
        <v>16</v>
      </c>
    </row>
    <row r="132" spans="1:8" ht="15" customHeight="1" x14ac:dyDescent="0.25">
      <c r="A132" s="93"/>
      <c r="B132" s="63" t="s">
        <v>96</v>
      </c>
      <c r="C132" s="64">
        <v>250</v>
      </c>
      <c r="D132" s="65">
        <v>3.52</v>
      </c>
      <c r="E132" s="65">
        <v>5.43</v>
      </c>
      <c r="F132" s="65">
        <v>8.42</v>
      </c>
      <c r="G132" s="66">
        <v>206.54</v>
      </c>
      <c r="H132" s="69" t="s">
        <v>95</v>
      </c>
    </row>
    <row r="133" spans="1:8" ht="15" customHeight="1" x14ac:dyDescent="0.25">
      <c r="A133" s="93"/>
      <c r="B133" s="63" t="s">
        <v>98</v>
      </c>
      <c r="C133" s="64">
        <v>100</v>
      </c>
      <c r="D133" s="65">
        <v>14.38</v>
      </c>
      <c r="E133" s="65">
        <v>20.6</v>
      </c>
      <c r="F133" s="65">
        <v>29.47</v>
      </c>
      <c r="G133" s="66">
        <v>228.47</v>
      </c>
      <c r="H133" s="69" t="s">
        <v>97</v>
      </c>
    </row>
    <row r="134" spans="1:8" ht="15" customHeight="1" x14ac:dyDescent="0.25">
      <c r="A134" s="93"/>
      <c r="B134" s="63" t="s">
        <v>34</v>
      </c>
      <c r="C134" s="64">
        <v>20</v>
      </c>
      <c r="D134" s="65">
        <v>0.1</v>
      </c>
      <c r="E134" s="65">
        <v>1.01</v>
      </c>
      <c r="F134" s="65">
        <v>1.05</v>
      </c>
      <c r="G134" s="66">
        <v>13.69</v>
      </c>
      <c r="H134" s="67">
        <v>453</v>
      </c>
    </row>
    <row r="135" spans="1:8" ht="15" customHeight="1" x14ac:dyDescent="0.25">
      <c r="A135" s="93"/>
      <c r="B135" s="63" t="s">
        <v>99</v>
      </c>
      <c r="C135" s="64">
        <v>180</v>
      </c>
      <c r="D135" s="65">
        <v>9.1300000000000008</v>
      </c>
      <c r="E135" s="65">
        <v>4.0999999999999996</v>
      </c>
      <c r="F135" s="65">
        <v>50.42</v>
      </c>
      <c r="G135" s="66">
        <v>262.22000000000003</v>
      </c>
      <c r="H135" s="67">
        <v>243</v>
      </c>
    </row>
    <row r="136" spans="1:8" ht="15" customHeight="1" x14ac:dyDescent="0.25">
      <c r="A136" s="93"/>
      <c r="B136" s="63" t="s">
        <v>36</v>
      </c>
      <c r="C136" s="64">
        <v>200</v>
      </c>
      <c r="D136" s="65">
        <v>0.08</v>
      </c>
      <c r="E136" s="65">
        <v>0</v>
      </c>
      <c r="F136" s="65">
        <v>10.62</v>
      </c>
      <c r="G136" s="66">
        <v>40.44</v>
      </c>
      <c r="H136" s="67">
        <v>508</v>
      </c>
    </row>
    <row r="137" spans="1:8" ht="15" customHeight="1" x14ac:dyDescent="0.25">
      <c r="A137" s="93"/>
      <c r="B137" s="63" t="s">
        <v>37</v>
      </c>
      <c r="C137" s="64">
        <v>30</v>
      </c>
      <c r="D137" s="65">
        <v>1.98</v>
      </c>
      <c r="E137" s="65">
        <v>0.27</v>
      </c>
      <c r="F137" s="65">
        <v>11.4</v>
      </c>
      <c r="G137" s="66">
        <v>59.7</v>
      </c>
      <c r="H137" s="67"/>
    </row>
    <row r="138" spans="1:8" ht="15" customHeight="1" x14ac:dyDescent="0.25">
      <c r="A138" s="93"/>
      <c r="B138" s="63" t="s">
        <v>38</v>
      </c>
      <c r="C138" s="64">
        <v>30</v>
      </c>
      <c r="D138" s="65">
        <v>1.98</v>
      </c>
      <c r="E138" s="65">
        <v>0.36</v>
      </c>
      <c r="F138" s="65">
        <v>10.02</v>
      </c>
      <c r="G138" s="66">
        <v>52.2</v>
      </c>
      <c r="H138" s="67"/>
    </row>
    <row r="139" spans="1:8" s="24" customFormat="1" ht="15" customHeight="1" x14ac:dyDescent="0.25">
      <c r="A139" s="93" t="s">
        <v>39</v>
      </c>
      <c r="B139" s="94"/>
      <c r="C139" s="43">
        <f>SUM(C131:C138)</f>
        <v>910</v>
      </c>
      <c r="D139" s="43">
        <f t="shared" ref="D139:G139" si="25">SUM(D131:D138)</f>
        <v>32.480000000000004</v>
      </c>
      <c r="E139" s="43">
        <f t="shared" si="25"/>
        <v>31.87</v>
      </c>
      <c r="F139" s="43">
        <f t="shared" si="25"/>
        <v>128.37</v>
      </c>
      <c r="G139" s="43">
        <f t="shared" si="25"/>
        <v>898.61000000000013</v>
      </c>
      <c r="H139" s="68"/>
    </row>
    <row r="140" spans="1:8" s="24" customFormat="1" ht="15" customHeight="1" thickBot="1" x14ac:dyDescent="0.3">
      <c r="A140" s="106" t="s">
        <v>40</v>
      </c>
      <c r="B140" s="107"/>
      <c r="C140" s="70">
        <f>C139+C130</f>
        <v>1460</v>
      </c>
      <c r="D140" s="70">
        <f t="shared" ref="D140:G140" si="26">D139+D130</f>
        <v>53.680000000000007</v>
      </c>
      <c r="E140" s="70">
        <f t="shared" si="26"/>
        <v>53.150000000000006</v>
      </c>
      <c r="F140" s="70">
        <f t="shared" si="26"/>
        <v>224.79000000000002</v>
      </c>
      <c r="G140" s="70">
        <f t="shared" si="26"/>
        <v>1542.89</v>
      </c>
      <c r="H140" s="71"/>
    </row>
    <row r="141" spans="1:8" s="24" customFormat="1" ht="15" customHeight="1" x14ac:dyDescent="0.25">
      <c r="A141" s="108" t="s">
        <v>94</v>
      </c>
      <c r="B141" s="109"/>
      <c r="C141" s="109"/>
      <c r="D141" s="109"/>
      <c r="E141" s="109"/>
      <c r="F141" s="109"/>
      <c r="G141" s="109"/>
      <c r="H141" s="110"/>
    </row>
    <row r="142" spans="1:8" ht="15" customHeight="1" x14ac:dyDescent="0.25">
      <c r="A142" s="93" t="s">
        <v>25</v>
      </c>
      <c r="B142" s="63" t="s">
        <v>100</v>
      </c>
      <c r="C142" s="64">
        <v>250</v>
      </c>
      <c r="D142" s="65">
        <v>16.78</v>
      </c>
      <c r="E142" s="65">
        <v>20.25</v>
      </c>
      <c r="F142" s="65">
        <v>39.43</v>
      </c>
      <c r="G142" s="66">
        <v>418.93</v>
      </c>
      <c r="H142" s="67">
        <v>296</v>
      </c>
    </row>
    <row r="143" spans="1:8" ht="15" customHeight="1" x14ac:dyDescent="0.25">
      <c r="A143" s="93"/>
      <c r="B143" s="63" t="s">
        <v>27</v>
      </c>
      <c r="C143" s="64">
        <v>100</v>
      </c>
      <c r="D143" s="65">
        <v>7.24</v>
      </c>
      <c r="E143" s="65">
        <v>2.76</v>
      </c>
      <c r="F143" s="65">
        <v>53.31</v>
      </c>
      <c r="G143" s="66">
        <v>270.95</v>
      </c>
      <c r="H143" s="67">
        <v>574</v>
      </c>
    </row>
    <row r="144" spans="1:8" ht="15" customHeight="1" x14ac:dyDescent="0.25">
      <c r="A144" s="93"/>
      <c r="B144" s="63" t="s">
        <v>44</v>
      </c>
      <c r="C144" s="64">
        <v>200</v>
      </c>
      <c r="D144" s="65">
        <v>0.24</v>
      </c>
      <c r="E144" s="65">
        <v>0</v>
      </c>
      <c r="F144" s="65">
        <v>7.14</v>
      </c>
      <c r="G144" s="66">
        <v>29.8</v>
      </c>
      <c r="H144" s="67">
        <v>144</v>
      </c>
    </row>
    <row r="145" spans="1:8" s="24" customFormat="1" ht="15" customHeight="1" x14ac:dyDescent="0.25">
      <c r="A145" s="93" t="s">
        <v>29</v>
      </c>
      <c r="B145" s="94"/>
      <c r="C145" s="43">
        <f>SUM(C142:C144)</f>
        <v>550</v>
      </c>
      <c r="D145" s="43">
        <f t="shared" ref="D145:G145" si="27">SUM(D142:D144)</f>
        <v>24.26</v>
      </c>
      <c r="E145" s="43">
        <f t="shared" si="27"/>
        <v>23.009999999999998</v>
      </c>
      <c r="F145" s="43">
        <f t="shared" si="27"/>
        <v>99.88000000000001</v>
      </c>
      <c r="G145" s="43">
        <f t="shared" si="27"/>
        <v>719.68</v>
      </c>
      <c r="H145" s="68"/>
    </row>
    <row r="146" spans="1:8" ht="15" customHeight="1" x14ac:dyDescent="0.25">
      <c r="A146" s="93" t="s">
        <v>30</v>
      </c>
      <c r="B146" s="63" t="s">
        <v>56</v>
      </c>
      <c r="C146" s="64">
        <v>100</v>
      </c>
      <c r="D146" s="65">
        <v>1.5</v>
      </c>
      <c r="E146" s="65">
        <v>0.1</v>
      </c>
      <c r="F146" s="65">
        <v>8.8000000000000007</v>
      </c>
      <c r="G146" s="66">
        <v>42</v>
      </c>
      <c r="H146" s="67">
        <v>17</v>
      </c>
    </row>
    <row r="147" spans="1:8" ht="15" customHeight="1" x14ac:dyDescent="0.25">
      <c r="A147" s="93"/>
      <c r="B147" s="63" t="s">
        <v>77</v>
      </c>
      <c r="C147" s="64">
        <v>250</v>
      </c>
      <c r="D147" s="65">
        <v>2.35</v>
      </c>
      <c r="E147" s="65">
        <v>4.8499999999999996</v>
      </c>
      <c r="F147" s="65">
        <v>15</v>
      </c>
      <c r="G147" s="66">
        <v>195.38</v>
      </c>
      <c r="H147" s="69" t="s">
        <v>76</v>
      </c>
    </row>
    <row r="148" spans="1:8" ht="15" customHeight="1" x14ac:dyDescent="0.25">
      <c r="A148" s="93"/>
      <c r="B148" s="63" t="s">
        <v>101</v>
      </c>
      <c r="C148" s="64">
        <v>100</v>
      </c>
      <c r="D148" s="65">
        <v>18.010000000000002</v>
      </c>
      <c r="E148" s="65">
        <v>19.62</v>
      </c>
      <c r="F148" s="65">
        <v>24.37</v>
      </c>
      <c r="G148" s="66">
        <v>248.44</v>
      </c>
      <c r="H148" s="67">
        <v>343</v>
      </c>
    </row>
    <row r="149" spans="1:8" ht="15" customHeight="1" x14ac:dyDescent="0.25">
      <c r="A149" s="93"/>
      <c r="B149" s="63" t="s">
        <v>89</v>
      </c>
      <c r="C149" s="64">
        <v>180</v>
      </c>
      <c r="D149" s="65">
        <v>4.6399999999999997</v>
      </c>
      <c r="E149" s="65">
        <v>5.63</v>
      </c>
      <c r="F149" s="65">
        <v>48.1</v>
      </c>
      <c r="G149" s="66">
        <v>261.63</v>
      </c>
      <c r="H149" s="67">
        <v>414</v>
      </c>
    </row>
    <row r="150" spans="1:8" ht="15" customHeight="1" x14ac:dyDescent="0.25">
      <c r="A150" s="93"/>
      <c r="B150" s="63" t="s">
        <v>50</v>
      </c>
      <c r="C150" s="64">
        <v>200</v>
      </c>
      <c r="D150" s="65">
        <v>0.22</v>
      </c>
      <c r="E150" s="65">
        <v>0.1</v>
      </c>
      <c r="F150" s="65">
        <v>10.119999999999999</v>
      </c>
      <c r="G150" s="66">
        <v>41.8</v>
      </c>
      <c r="H150" s="67">
        <v>519</v>
      </c>
    </row>
    <row r="151" spans="1:8" ht="15" customHeight="1" x14ac:dyDescent="0.25">
      <c r="A151" s="93"/>
      <c r="B151" s="63" t="s">
        <v>37</v>
      </c>
      <c r="C151" s="64">
        <v>30</v>
      </c>
      <c r="D151" s="65">
        <v>1.98</v>
      </c>
      <c r="E151" s="65">
        <v>0.27</v>
      </c>
      <c r="F151" s="65">
        <v>11.4</v>
      </c>
      <c r="G151" s="66">
        <v>59.7</v>
      </c>
      <c r="H151" s="67"/>
    </row>
    <row r="152" spans="1:8" ht="15" customHeight="1" x14ac:dyDescent="0.25">
      <c r="A152" s="93"/>
      <c r="B152" s="63" t="s">
        <v>38</v>
      </c>
      <c r="C152" s="64">
        <v>30</v>
      </c>
      <c r="D152" s="65">
        <v>1.98</v>
      </c>
      <c r="E152" s="65">
        <v>0.36</v>
      </c>
      <c r="F152" s="65">
        <v>10.02</v>
      </c>
      <c r="G152" s="66">
        <v>52.2</v>
      </c>
      <c r="H152" s="67"/>
    </row>
    <row r="153" spans="1:8" s="24" customFormat="1" ht="15" customHeight="1" x14ac:dyDescent="0.25">
      <c r="A153" s="93" t="s">
        <v>39</v>
      </c>
      <c r="B153" s="94"/>
      <c r="C153" s="43">
        <f>SUM(C146:C152)</f>
        <v>890</v>
      </c>
      <c r="D153" s="43">
        <f t="shared" ref="D153:G153" si="28">SUM(D146:D152)</f>
        <v>30.680000000000003</v>
      </c>
      <c r="E153" s="43">
        <f t="shared" si="28"/>
        <v>30.93</v>
      </c>
      <c r="F153" s="43">
        <f t="shared" si="28"/>
        <v>127.81000000000002</v>
      </c>
      <c r="G153" s="43">
        <f t="shared" si="28"/>
        <v>901.15000000000009</v>
      </c>
      <c r="H153" s="68"/>
    </row>
    <row r="154" spans="1:8" s="24" customFormat="1" ht="15" customHeight="1" thickBot="1" x14ac:dyDescent="0.3">
      <c r="A154" s="106" t="s">
        <v>40</v>
      </c>
      <c r="B154" s="107"/>
      <c r="C154" s="70">
        <f>C153+C145</f>
        <v>1440</v>
      </c>
      <c r="D154" s="70">
        <f t="shared" ref="D154:G154" si="29">D153+D145</f>
        <v>54.940000000000005</v>
      </c>
      <c r="E154" s="70">
        <f t="shared" si="29"/>
        <v>53.94</v>
      </c>
      <c r="F154" s="70">
        <f t="shared" si="29"/>
        <v>227.69000000000003</v>
      </c>
      <c r="G154" s="70">
        <f t="shared" si="29"/>
        <v>1620.83</v>
      </c>
      <c r="H154" s="71"/>
    </row>
    <row r="155" spans="1:8" s="24" customFormat="1" ht="15" customHeight="1" x14ac:dyDescent="0.25">
      <c r="A155" s="108" t="s">
        <v>102</v>
      </c>
      <c r="B155" s="109"/>
      <c r="C155" s="44">
        <f>C154+C140+C125+C112+C97+C83+C70+C57+C43+C29</f>
        <v>14440</v>
      </c>
      <c r="D155" s="44">
        <f t="shared" ref="D155:G155" si="30">D154+D140+D125+D112+D97+D83+D70+D57+D43+D29</f>
        <v>542.08000000000004</v>
      </c>
      <c r="E155" s="44">
        <f t="shared" si="30"/>
        <v>556.65000000000009</v>
      </c>
      <c r="F155" s="44">
        <f t="shared" si="30"/>
        <v>2264.8900000000003</v>
      </c>
      <c r="G155" s="44">
        <f t="shared" si="30"/>
        <v>15560.280000000004</v>
      </c>
      <c r="H155" s="72"/>
    </row>
    <row r="156" spans="1:8" s="24" customFormat="1" ht="15" customHeight="1" x14ac:dyDescent="0.25">
      <c r="A156" s="93" t="s">
        <v>103</v>
      </c>
      <c r="B156" s="94"/>
      <c r="C156" s="73">
        <f>C155/12</f>
        <v>1203.3333333333333</v>
      </c>
      <c r="D156" s="73">
        <f t="shared" ref="D156:G156" si="31">D155/12</f>
        <v>45.173333333333339</v>
      </c>
      <c r="E156" s="73">
        <f t="shared" si="31"/>
        <v>46.38750000000001</v>
      </c>
      <c r="F156" s="73">
        <f t="shared" si="31"/>
        <v>188.74083333333337</v>
      </c>
      <c r="G156" s="73">
        <f t="shared" si="31"/>
        <v>1296.6900000000003</v>
      </c>
      <c r="H156" s="68"/>
    </row>
    <row r="157" spans="1:8" s="77" customFormat="1" ht="30" customHeight="1" thickBot="1" x14ac:dyDescent="0.3">
      <c r="A157" s="111"/>
      <c r="B157" s="112"/>
      <c r="C157" s="74"/>
      <c r="D157" s="75"/>
      <c r="E157" s="75"/>
      <c r="F157" s="75"/>
      <c r="G157" s="74"/>
      <c r="H157" s="76"/>
    </row>
    <row r="158" spans="1:8" s="77" customFormat="1" ht="30" customHeight="1" x14ac:dyDescent="0.25">
      <c r="A158" s="78"/>
      <c r="B158" s="78"/>
      <c r="C158" s="79"/>
      <c r="D158" s="80"/>
      <c r="E158" s="80"/>
      <c r="F158" s="80"/>
      <c r="G158" s="79"/>
      <c r="H158" s="79"/>
    </row>
    <row r="159" spans="1:8" s="77" customFormat="1" ht="30" customHeight="1" thickBot="1" x14ac:dyDescent="0.4">
      <c r="A159" s="130" t="s">
        <v>159</v>
      </c>
      <c r="B159" s="130"/>
      <c r="C159" s="130"/>
      <c r="D159" s="130"/>
      <c r="E159" s="130"/>
      <c r="F159" s="130"/>
      <c r="G159" s="130"/>
      <c r="H159" s="130"/>
    </row>
    <row r="160" spans="1:8" s="77" customFormat="1" ht="30" customHeight="1" x14ac:dyDescent="0.25">
      <c r="A160" s="108"/>
      <c r="B160" s="109"/>
      <c r="C160" s="36" t="s">
        <v>113</v>
      </c>
      <c r="D160" s="131" t="s">
        <v>114</v>
      </c>
      <c r="E160" s="131"/>
      <c r="F160" s="131"/>
      <c r="G160" s="37" t="s">
        <v>115</v>
      </c>
      <c r="H160" s="24"/>
    </row>
    <row r="161" spans="1:8" s="77" customFormat="1" ht="30" customHeight="1" x14ac:dyDescent="0.25">
      <c r="A161" s="93"/>
      <c r="B161" s="94"/>
      <c r="C161" s="25"/>
      <c r="D161" s="38" t="s">
        <v>116</v>
      </c>
      <c r="E161" s="38" t="s">
        <v>117</v>
      </c>
      <c r="F161" s="38" t="s">
        <v>118</v>
      </c>
      <c r="G161" s="39"/>
      <c r="H161" s="24"/>
    </row>
    <row r="162" spans="1:8" s="77" customFormat="1" ht="18.75" customHeight="1" x14ac:dyDescent="0.25">
      <c r="A162" s="114" t="s">
        <v>119</v>
      </c>
      <c r="B162" s="115"/>
      <c r="C162" s="25"/>
      <c r="D162" s="26">
        <v>84.7</v>
      </c>
      <c r="E162" s="26">
        <v>86.9</v>
      </c>
      <c r="F162" s="26">
        <v>368.5</v>
      </c>
      <c r="G162" s="2">
        <v>2585</v>
      </c>
      <c r="H162" s="24"/>
    </row>
    <row r="163" spans="1:8" s="77" customFormat="1" ht="13.5" customHeight="1" x14ac:dyDescent="0.25">
      <c r="A163" s="114" t="s">
        <v>25</v>
      </c>
      <c r="B163" s="115"/>
      <c r="C163" s="25"/>
      <c r="D163" s="26"/>
      <c r="E163" s="26"/>
      <c r="F163" s="26"/>
      <c r="G163" s="2"/>
      <c r="H163" s="24"/>
    </row>
    <row r="164" spans="1:8" s="77" customFormat="1" ht="16.5" customHeight="1" x14ac:dyDescent="0.25">
      <c r="A164" s="123" t="s">
        <v>120</v>
      </c>
      <c r="B164" s="124"/>
      <c r="C164" s="27">
        <v>550</v>
      </c>
      <c r="D164" s="28" t="s">
        <v>136</v>
      </c>
      <c r="E164" s="28" t="s">
        <v>137</v>
      </c>
      <c r="F164" s="28" t="s">
        <v>138</v>
      </c>
      <c r="G164" s="29" t="s">
        <v>139</v>
      </c>
      <c r="H164" s="24"/>
    </row>
    <row r="165" spans="1:8" s="77" customFormat="1" ht="30" customHeight="1" x14ac:dyDescent="0.25">
      <c r="A165" s="114" t="s">
        <v>121</v>
      </c>
      <c r="B165" s="115"/>
      <c r="C165" s="3">
        <f>(C145+C130+C117+C103+C88+C75+C62+C48+C34+C19)/10</f>
        <v>550</v>
      </c>
      <c r="D165" s="3">
        <f t="shared" ref="D165:G165" si="32">(D145+D130+D117+D103+D88+D75+D62+D48+D34+D19)/10</f>
        <v>21.953999999999997</v>
      </c>
      <c r="E165" s="3">
        <f t="shared" si="32"/>
        <v>22.46</v>
      </c>
      <c r="F165" s="3">
        <f t="shared" si="32"/>
        <v>96.185000000000016</v>
      </c>
      <c r="G165" s="41">
        <f t="shared" si="32"/>
        <v>633.97799999999995</v>
      </c>
      <c r="H165" s="24"/>
    </row>
    <row r="166" spans="1:8" s="77" customFormat="1" ht="30" customHeight="1" x14ac:dyDescent="0.25">
      <c r="A166" s="121" t="s">
        <v>122</v>
      </c>
      <c r="B166" s="122"/>
      <c r="C166" s="3"/>
      <c r="D166" s="4">
        <f>D165/D162</f>
        <v>0.25919716646989371</v>
      </c>
      <c r="E166" s="4">
        <f t="shared" ref="E166:G166" si="33">E165/E162</f>
        <v>0.25845799769850403</v>
      </c>
      <c r="F166" s="4">
        <f t="shared" si="33"/>
        <v>0.2610176390773406</v>
      </c>
      <c r="G166" s="5">
        <f t="shared" si="33"/>
        <v>0.24525261121856864</v>
      </c>
      <c r="H166" s="24"/>
    </row>
    <row r="167" spans="1:8" s="77" customFormat="1" ht="16.5" customHeight="1" x14ac:dyDescent="0.25">
      <c r="A167" s="114" t="s">
        <v>123</v>
      </c>
      <c r="B167" s="115"/>
      <c r="C167" s="3"/>
      <c r="D167" s="6"/>
      <c r="E167" s="6"/>
      <c r="F167" s="6"/>
      <c r="G167" s="7"/>
      <c r="H167" s="24"/>
    </row>
    <row r="168" spans="1:8" s="77" customFormat="1" ht="17.25" customHeight="1" x14ac:dyDescent="0.25">
      <c r="A168" s="123" t="s">
        <v>124</v>
      </c>
      <c r="B168" s="124"/>
      <c r="C168" s="27">
        <v>800</v>
      </c>
      <c r="D168" s="30" t="s">
        <v>140</v>
      </c>
      <c r="E168" s="30" t="s">
        <v>141</v>
      </c>
      <c r="F168" s="30" t="s">
        <v>142</v>
      </c>
      <c r="G168" s="31" t="s">
        <v>143</v>
      </c>
      <c r="H168" s="24"/>
    </row>
    <row r="169" spans="1:8" s="77" customFormat="1" ht="22.5" customHeight="1" x14ac:dyDescent="0.25">
      <c r="A169" s="114" t="s">
        <v>125</v>
      </c>
      <c r="B169" s="115"/>
      <c r="C169" s="32">
        <f>(C153+C139+C124+C111+C96+C82+C69+C56+C42+C28)/10</f>
        <v>894</v>
      </c>
      <c r="D169" s="32">
        <f t="shared" ref="D169:G169" si="34">(D153+D139+D124+D111+D96+D82+D69+D56+D42+D28)/10</f>
        <v>32.254000000000005</v>
      </c>
      <c r="E169" s="32">
        <f t="shared" si="34"/>
        <v>33.204999999999998</v>
      </c>
      <c r="F169" s="32">
        <f t="shared" si="34"/>
        <v>130.30400000000003</v>
      </c>
      <c r="G169" s="42">
        <f t="shared" si="34"/>
        <v>922.05</v>
      </c>
      <c r="H169" s="24"/>
    </row>
    <row r="170" spans="1:8" s="77" customFormat="1" ht="30" customHeight="1" x14ac:dyDescent="0.25">
      <c r="A170" s="121" t="s">
        <v>122</v>
      </c>
      <c r="B170" s="122"/>
      <c r="C170" s="33"/>
      <c r="D170" s="4">
        <f>D169/D162</f>
        <v>0.3808028335301063</v>
      </c>
      <c r="E170" s="4">
        <f>E169/E162</f>
        <v>0.38210586881472952</v>
      </c>
      <c r="F170" s="4">
        <f>F169/F162</f>
        <v>0.35360651289009504</v>
      </c>
      <c r="G170" s="5">
        <f>G169/2585</f>
        <v>0.3566924564796905</v>
      </c>
      <c r="H170" s="24"/>
    </row>
    <row r="171" spans="1:8" s="77" customFormat="1" ht="18.75" customHeight="1" x14ac:dyDescent="0.25">
      <c r="A171" s="114" t="s">
        <v>103</v>
      </c>
      <c r="B171" s="115"/>
      <c r="C171" s="33"/>
      <c r="D171" s="4"/>
      <c r="E171" s="4"/>
      <c r="F171" s="4"/>
      <c r="G171" s="5"/>
      <c r="H171" s="24"/>
    </row>
    <row r="172" spans="1:8" s="77" customFormat="1" ht="30" customHeight="1" x14ac:dyDescent="0.25">
      <c r="A172" s="123" t="s">
        <v>144</v>
      </c>
      <c r="B172" s="124"/>
      <c r="C172" s="27">
        <v>1350</v>
      </c>
      <c r="D172" s="27" t="s">
        <v>149</v>
      </c>
      <c r="E172" s="27" t="s">
        <v>150</v>
      </c>
      <c r="F172" s="27" t="s">
        <v>151</v>
      </c>
      <c r="G172" s="8" t="s">
        <v>152</v>
      </c>
      <c r="H172" s="24"/>
    </row>
    <row r="173" spans="1:8" s="77" customFormat="1" ht="30" customHeight="1" x14ac:dyDescent="0.25">
      <c r="A173" s="114" t="s">
        <v>126</v>
      </c>
      <c r="B173" s="115"/>
      <c r="C173" s="32">
        <f>C169+C165</f>
        <v>1444</v>
      </c>
      <c r="D173" s="32">
        <f t="shared" ref="D173:G173" si="35">D169+D165</f>
        <v>54.207999999999998</v>
      </c>
      <c r="E173" s="32">
        <f t="shared" si="35"/>
        <v>55.664999999999999</v>
      </c>
      <c r="F173" s="32">
        <f t="shared" si="35"/>
        <v>226.48900000000003</v>
      </c>
      <c r="G173" s="42">
        <f t="shared" si="35"/>
        <v>1556.0279999999998</v>
      </c>
      <c r="H173" s="24"/>
    </row>
    <row r="174" spans="1:8" s="77" customFormat="1" ht="30" customHeight="1" thickBot="1" x14ac:dyDescent="0.3">
      <c r="A174" s="132" t="s">
        <v>122</v>
      </c>
      <c r="B174" s="133"/>
      <c r="C174" s="40"/>
      <c r="D174" s="34">
        <f>D173/D162</f>
        <v>0.64</v>
      </c>
      <c r="E174" s="34">
        <f>E173/E162</f>
        <v>0.6405638665132336</v>
      </c>
      <c r="F174" s="34">
        <f>F173/F162</f>
        <v>0.61462415196743558</v>
      </c>
      <c r="G174" s="35">
        <f>G173/2585</f>
        <v>0.60194506769825906</v>
      </c>
      <c r="H174" s="24"/>
    </row>
    <row r="175" spans="1:8" s="77" customFormat="1" ht="30" customHeight="1" x14ac:dyDescent="0.25">
      <c r="A175" s="78"/>
      <c r="B175" s="78"/>
      <c r="C175" s="79"/>
      <c r="D175" s="80"/>
      <c r="E175" s="80"/>
      <c r="F175" s="80"/>
      <c r="G175" s="79"/>
      <c r="H175" s="79"/>
    </row>
    <row r="176" spans="1:8" s="77" customFormat="1" ht="30" customHeight="1" x14ac:dyDescent="0.25">
      <c r="A176" s="134" t="s">
        <v>7</v>
      </c>
      <c r="B176" s="134"/>
      <c r="C176" s="134"/>
      <c r="D176" s="134"/>
      <c r="E176" s="80"/>
      <c r="F176" s="80"/>
      <c r="G176" s="79"/>
      <c r="H176" s="79"/>
    </row>
    <row r="177" spans="1:8" s="77" customFormat="1" ht="30" customHeight="1" x14ac:dyDescent="0.25">
      <c r="A177" s="82" t="s">
        <v>8</v>
      </c>
      <c r="B177" s="83"/>
      <c r="C177" s="82" t="s">
        <v>9</v>
      </c>
      <c r="D177" s="84"/>
      <c r="E177" s="80"/>
      <c r="F177" s="80"/>
      <c r="G177" s="79"/>
      <c r="H177" s="79"/>
    </row>
    <row r="178" spans="1:8" s="77" customFormat="1" ht="30" customHeight="1" x14ac:dyDescent="0.25">
      <c r="A178" s="82" t="s">
        <v>10</v>
      </c>
      <c r="B178" s="83">
        <v>95.004000000000005</v>
      </c>
      <c r="C178" s="82" t="s">
        <v>15</v>
      </c>
      <c r="D178" s="84">
        <v>397.31200000000001</v>
      </c>
      <c r="E178" s="80"/>
      <c r="F178" s="80"/>
      <c r="G178" s="79"/>
      <c r="H178" s="79"/>
    </row>
    <row r="179" spans="1:8" s="77" customFormat="1" ht="30" customHeight="1" x14ac:dyDescent="0.25">
      <c r="A179" s="82" t="s">
        <v>11</v>
      </c>
      <c r="B179" s="83">
        <v>1.262</v>
      </c>
      <c r="C179" s="82" t="s">
        <v>16</v>
      </c>
      <c r="D179" s="84">
        <v>482.62099999999998</v>
      </c>
      <c r="E179" s="80"/>
      <c r="F179" s="80"/>
      <c r="G179" s="79"/>
      <c r="H179" s="79"/>
    </row>
    <row r="180" spans="1:8" s="62" customFormat="1" ht="21.75" customHeight="1" x14ac:dyDescent="0.25">
      <c r="A180" s="82" t="s">
        <v>12</v>
      </c>
      <c r="B180" s="83">
        <v>1.079</v>
      </c>
      <c r="C180" s="82" t="s">
        <v>17</v>
      </c>
      <c r="D180" s="84">
        <v>170.71799999999999</v>
      </c>
      <c r="E180" s="81"/>
      <c r="F180" s="81"/>
      <c r="G180" s="81"/>
      <c r="H180" s="81"/>
    </row>
    <row r="181" spans="1:8" s="54" customFormat="1" ht="27" customHeight="1" x14ac:dyDescent="0.25">
      <c r="A181" s="82" t="s">
        <v>13</v>
      </c>
      <c r="B181" s="83">
        <v>107</v>
      </c>
      <c r="C181" s="82" t="s">
        <v>18</v>
      </c>
      <c r="D181" s="84">
        <v>12.099</v>
      </c>
    </row>
    <row r="182" spans="1:8" s="54" customFormat="1" ht="26.1" customHeight="1" x14ac:dyDescent="0.25">
      <c r="A182" s="127" t="s">
        <v>14</v>
      </c>
      <c r="B182" s="128">
        <v>311</v>
      </c>
      <c r="C182" s="127" t="s">
        <v>19</v>
      </c>
      <c r="D182" s="129">
        <v>1.4570000000000001</v>
      </c>
    </row>
    <row r="183" spans="1:8" s="54" customFormat="1" ht="25.5" customHeight="1" x14ac:dyDescent="0.25">
      <c r="A183" s="127"/>
      <c r="B183" s="128"/>
      <c r="C183" s="127"/>
      <c r="D183" s="129"/>
    </row>
    <row r="184" spans="1:8" s="54" customFormat="1" ht="26.1" customHeight="1" x14ac:dyDescent="0.25"/>
    <row r="185" spans="1:8" s="54" customFormat="1" ht="25.5" customHeight="1" x14ac:dyDescent="0.25"/>
    <row r="186" spans="1:8" s="54" customFormat="1" ht="12.75" customHeight="1" x14ac:dyDescent="0.25"/>
    <row r="187" spans="1:8" s="54" customFormat="1" ht="18.75" customHeight="1" x14ac:dyDescent="0.25"/>
  </sheetData>
  <mergeCells count="92">
    <mergeCell ref="A160:B160"/>
    <mergeCell ref="D160:F160"/>
    <mergeCell ref="C182:C183"/>
    <mergeCell ref="A171:B171"/>
    <mergeCell ref="A172:B172"/>
    <mergeCell ref="A173:B173"/>
    <mergeCell ref="D182:D183"/>
    <mergeCell ref="A182:A183"/>
    <mergeCell ref="B182:B183"/>
    <mergeCell ref="A174:B174"/>
    <mergeCell ref="A176:D176"/>
    <mergeCell ref="A170:B170"/>
    <mergeCell ref="A146:A152"/>
    <mergeCell ref="A153:B153"/>
    <mergeCell ref="A154:B154"/>
    <mergeCell ref="A168:B168"/>
    <mergeCell ref="A169:B169"/>
    <mergeCell ref="A166:B166"/>
    <mergeCell ref="A167:B167"/>
    <mergeCell ref="A161:B161"/>
    <mergeCell ref="A162:B162"/>
    <mergeCell ref="A163:B163"/>
    <mergeCell ref="A164:B164"/>
    <mergeCell ref="A165:B165"/>
    <mergeCell ref="A155:B155"/>
    <mergeCell ref="A156:B156"/>
    <mergeCell ref="A157:B157"/>
    <mergeCell ref="A159:H159"/>
    <mergeCell ref="A141:H141"/>
    <mergeCell ref="A142:A144"/>
    <mergeCell ref="A145:B145"/>
    <mergeCell ref="A125:B125"/>
    <mergeCell ref="A126:H126"/>
    <mergeCell ref="A127:A129"/>
    <mergeCell ref="A130:B130"/>
    <mergeCell ref="A131:A138"/>
    <mergeCell ref="A139:B139"/>
    <mergeCell ref="A97:B97"/>
    <mergeCell ref="A98:H98"/>
    <mergeCell ref="A99:A102"/>
    <mergeCell ref="A103:B103"/>
    <mergeCell ref="A140:B140"/>
    <mergeCell ref="A114:A116"/>
    <mergeCell ref="A117:B117"/>
    <mergeCell ref="A118:A123"/>
    <mergeCell ref="A124:B124"/>
    <mergeCell ref="A104:A110"/>
    <mergeCell ref="A111:B111"/>
    <mergeCell ref="A112:B112"/>
    <mergeCell ref="A113:H113"/>
    <mergeCell ref="A84:H84"/>
    <mergeCell ref="A85:A87"/>
    <mergeCell ref="A88:B88"/>
    <mergeCell ref="A89:A95"/>
    <mergeCell ref="A96:B96"/>
    <mergeCell ref="A82:B82"/>
    <mergeCell ref="A83:B83"/>
    <mergeCell ref="A70:B70"/>
    <mergeCell ref="A71:H71"/>
    <mergeCell ref="A72:A74"/>
    <mergeCell ref="A75:B75"/>
    <mergeCell ref="A34:B34"/>
    <mergeCell ref="A35:A41"/>
    <mergeCell ref="A42:B42"/>
    <mergeCell ref="A43:B43"/>
    <mergeCell ref="A76:A81"/>
    <mergeCell ref="A57:B57"/>
    <mergeCell ref="A58:H58"/>
    <mergeCell ref="A59:A61"/>
    <mergeCell ref="A62:B62"/>
    <mergeCell ref="A63:A68"/>
    <mergeCell ref="A69:B69"/>
    <mergeCell ref="A44:H44"/>
    <mergeCell ref="A45:A47"/>
    <mergeCell ref="A48:B48"/>
    <mergeCell ref="A49:A55"/>
    <mergeCell ref="A56:B56"/>
    <mergeCell ref="A9:H9"/>
    <mergeCell ref="A15:H15"/>
    <mergeCell ref="A16:A18"/>
    <mergeCell ref="A19:B19"/>
    <mergeCell ref="A20:A27"/>
    <mergeCell ref="A13:A14"/>
    <mergeCell ref="B13:B14"/>
    <mergeCell ref="C13:C14"/>
    <mergeCell ref="D13:F13"/>
    <mergeCell ref="G13:G14"/>
    <mergeCell ref="A28:B28"/>
    <mergeCell ref="A29:B29"/>
    <mergeCell ref="A30:H30"/>
    <mergeCell ref="A31:A33"/>
    <mergeCell ref="H13:H14"/>
  </mergeCells>
  <pageMargins left="0.11811023622047245" right="0.11811023622047245" top="0.15748031496062992" bottom="0.15748031496062992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LP-09</cp:lastModifiedBy>
  <cp:lastPrinted>2025-04-02T12:24:51Z</cp:lastPrinted>
  <dcterms:created xsi:type="dcterms:W3CDTF">2010-09-29T09:10:17Z</dcterms:created>
  <dcterms:modified xsi:type="dcterms:W3CDTF">2025-05-12T04:56:01Z</dcterms:modified>
</cp:coreProperties>
</file>